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165" tabRatio="763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Egresos" sheetId="13" r:id="rId6"/>
    <sheet name="C.COBRAR-Cartera" sheetId="2" r:id="rId7"/>
    <sheet name="C.PAGAR" sheetId="16" r:id="rId8"/>
    <sheet name="Pendiente" sheetId="14" r:id="rId9"/>
    <sheet name="ACTIVOS FIJOS" sheetId="8" r:id="rId10"/>
  </sheets>
  <definedNames>
    <definedName name="_xlnm._FilterDatabase" localSheetId="0" hidden="1">'CONTABILIDAD Libro Diario'!$A$5:$M$529</definedName>
    <definedName name="_xlnm.Print_Area" localSheetId="5">Egresos!$H$4:$AM$39</definedName>
    <definedName name="PUC">PUC!$A$4:$C$2620</definedName>
  </definedNames>
  <calcPr calcId="144525"/>
</workbook>
</file>

<file path=xl/calcChain.xml><?xml version="1.0" encoding="utf-8"?>
<calcChain xmlns="http://schemas.openxmlformats.org/spreadsheetml/2006/main">
  <c r="G58" i="1" l="1"/>
  <c r="G52" i="1"/>
  <c r="G53" i="1"/>
  <c r="G54" i="1"/>
  <c r="G55" i="1"/>
  <c r="L55" i="1"/>
  <c r="C848" i="7"/>
  <c r="L54" i="1"/>
  <c r="K51" i="1"/>
  <c r="C306" i="7"/>
  <c r="M59" i="15"/>
  <c r="G59" i="15"/>
  <c r="K65" i="15"/>
  <c r="L65" i="15" s="1"/>
  <c r="J65" i="15"/>
  <c r="H65" i="15"/>
  <c r="I65" i="15" s="1"/>
  <c r="F65" i="15"/>
  <c r="E65" i="15"/>
  <c r="M65" i="15" s="1"/>
  <c r="H64" i="15"/>
  <c r="I64" i="15" s="1"/>
  <c r="G64" i="15"/>
  <c r="E64" i="15"/>
  <c r="F64" i="15" s="1"/>
  <c r="H63" i="15"/>
  <c r="I63" i="15" s="1"/>
  <c r="E63" i="15"/>
  <c r="G63" i="15" s="1"/>
  <c r="G62" i="15"/>
  <c r="E62" i="15"/>
  <c r="F62" i="15" s="1"/>
  <c r="G61" i="15"/>
  <c r="F61" i="15"/>
  <c r="L56" i="1" l="1"/>
  <c r="G65" i="15"/>
  <c r="F63" i="15"/>
  <c r="N3" i="16" l="1"/>
  <c r="M3" i="16"/>
  <c r="I3" i="16"/>
  <c r="N36" i="1"/>
  <c r="I3" i="2"/>
  <c r="N42" i="1"/>
  <c r="N44" i="1"/>
  <c r="N45" i="1"/>
  <c r="B322" i="16" l="1"/>
  <c r="B321" i="16"/>
  <c r="B320" i="16"/>
  <c r="B319" i="16"/>
  <c r="B318" i="16"/>
  <c r="B317" i="16"/>
  <c r="B316" i="16"/>
  <c r="B315" i="16"/>
  <c r="B314" i="16"/>
  <c r="B313" i="16"/>
  <c r="B312" i="16"/>
  <c r="B311" i="16"/>
  <c r="B310" i="16"/>
  <c r="B309" i="16"/>
  <c r="B308" i="16"/>
  <c r="B307" i="16"/>
  <c r="B306" i="16"/>
  <c r="B305" i="16"/>
  <c r="B304" i="16"/>
  <c r="B303" i="16"/>
  <c r="B302" i="16"/>
  <c r="B301" i="16"/>
  <c r="B300" i="16"/>
  <c r="B299" i="16"/>
  <c r="B298" i="16"/>
  <c r="B297" i="16"/>
  <c r="B296" i="16"/>
  <c r="B295" i="16"/>
  <c r="B294" i="16"/>
  <c r="B293" i="16"/>
  <c r="B292" i="16"/>
  <c r="B291" i="16"/>
  <c r="B290" i="16"/>
  <c r="B289" i="16"/>
  <c r="B288" i="16"/>
  <c r="B287" i="16"/>
  <c r="B286" i="16"/>
  <c r="B285" i="16"/>
  <c r="B284" i="16"/>
  <c r="B283" i="16"/>
  <c r="B282" i="16"/>
  <c r="B281" i="16"/>
  <c r="B280" i="16"/>
  <c r="B279" i="16"/>
  <c r="B278" i="16"/>
  <c r="B277" i="16"/>
  <c r="B276" i="16"/>
  <c r="B275" i="16"/>
  <c r="B274" i="16"/>
  <c r="B273" i="16"/>
  <c r="B272" i="16"/>
  <c r="B271" i="16"/>
  <c r="B270" i="16"/>
  <c r="B269" i="16"/>
  <c r="B268" i="16"/>
  <c r="B267" i="16"/>
  <c r="B266" i="16"/>
  <c r="B265" i="16"/>
  <c r="B264" i="16"/>
  <c r="B263" i="16"/>
  <c r="B262" i="16"/>
  <c r="B261" i="16"/>
  <c r="B260" i="16"/>
  <c r="B259" i="16"/>
  <c r="B258" i="16"/>
  <c r="B257" i="16"/>
  <c r="B256" i="16"/>
  <c r="B255" i="16"/>
  <c r="B254" i="16"/>
  <c r="B253" i="16"/>
  <c r="B252" i="16"/>
  <c r="B251" i="16"/>
  <c r="B250" i="16"/>
  <c r="B249" i="16"/>
  <c r="B248" i="16"/>
  <c r="B247" i="16"/>
  <c r="B246" i="16"/>
  <c r="B245" i="16"/>
  <c r="B244" i="16"/>
  <c r="B243" i="16"/>
  <c r="B242" i="16"/>
  <c r="B241" i="16"/>
  <c r="B240" i="16"/>
  <c r="B239" i="16"/>
  <c r="B238" i="16"/>
  <c r="B237" i="16"/>
  <c r="B236" i="16"/>
  <c r="B235" i="16"/>
  <c r="B234" i="16"/>
  <c r="B233" i="16"/>
  <c r="B232" i="16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7" i="16"/>
  <c r="B216" i="16"/>
  <c r="B215" i="16"/>
  <c r="B214" i="16"/>
  <c r="B213" i="16"/>
  <c r="B212" i="16"/>
  <c r="B211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3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G48" i="1" l="1"/>
  <c r="G49" i="1"/>
  <c r="G50" i="1"/>
  <c r="C2323" i="7"/>
  <c r="G47" i="1"/>
  <c r="M42" i="15"/>
  <c r="K42" i="15"/>
  <c r="J42" i="15"/>
  <c r="M9" i="15"/>
  <c r="J9" i="15"/>
  <c r="G41" i="1"/>
  <c r="G42" i="1"/>
  <c r="G43" i="1"/>
  <c r="G44" i="1"/>
  <c r="G45" i="1"/>
  <c r="G46" i="1"/>
  <c r="K44" i="1"/>
  <c r="K46" i="1" s="1"/>
  <c r="C223" i="7"/>
  <c r="C222" i="7"/>
  <c r="J41" i="1"/>
  <c r="J40" i="1"/>
  <c r="G40" i="1"/>
  <c r="C1378" i="7"/>
  <c r="C1377" i="7"/>
  <c r="C1376" i="7"/>
  <c r="G39" i="1" l="1"/>
  <c r="G33" i="1"/>
  <c r="G34" i="1"/>
  <c r="G35" i="1"/>
  <c r="G36" i="1"/>
  <c r="G37" i="1"/>
  <c r="AH67" i="13"/>
  <c r="L37" i="1"/>
  <c r="K35" i="1"/>
  <c r="K34" i="1"/>
  <c r="K33" i="1"/>
  <c r="K32" i="1"/>
  <c r="J38" i="1"/>
  <c r="J37" i="1"/>
  <c r="J36" i="1"/>
  <c r="J35" i="1"/>
  <c r="J34" i="1"/>
  <c r="J33" i="1"/>
  <c r="J32" i="1"/>
  <c r="G38" i="1"/>
  <c r="G32" i="1"/>
  <c r="M41" i="15"/>
  <c r="G41" i="15"/>
  <c r="M24" i="15"/>
  <c r="G24" i="15"/>
  <c r="M8" i="15"/>
  <c r="G8" i="15"/>
  <c r="C782" i="7" l="1"/>
  <c r="C305" i="7"/>
  <c r="C304" i="7"/>
  <c r="C275" i="7"/>
  <c r="K47" i="15"/>
  <c r="L47" i="15" s="1"/>
  <c r="H47" i="15"/>
  <c r="I47" i="15" s="1"/>
  <c r="F47" i="15"/>
  <c r="E47" i="15"/>
  <c r="M47" i="15" s="1"/>
  <c r="I46" i="15"/>
  <c r="H46" i="15"/>
  <c r="E46" i="15"/>
  <c r="F46" i="15" s="1"/>
  <c r="H45" i="15"/>
  <c r="I45" i="15" s="1"/>
  <c r="F45" i="15"/>
  <c r="E45" i="15"/>
  <c r="G45" i="15" s="1"/>
  <c r="G44" i="15"/>
  <c r="E44" i="15"/>
  <c r="F44" i="15" s="1"/>
  <c r="G43" i="15"/>
  <c r="F43" i="15"/>
  <c r="K30" i="15"/>
  <c r="L30" i="15" s="1"/>
  <c r="H30" i="15"/>
  <c r="I30" i="15" s="1"/>
  <c r="F30" i="15"/>
  <c r="E30" i="15"/>
  <c r="M30" i="15" s="1"/>
  <c r="K29" i="15"/>
  <c r="L29" i="15" s="1"/>
  <c r="H29" i="15"/>
  <c r="J29" i="15" s="1"/>
  <c r="G29" i="15"/>
  <c r="E29" i="15"/>
  <c r="F29" i="15" s="1"/>
  <c r="L14" i="15"/>
  <c r="K14" i="15"/>
  <c r="H14" i="15"/>
  <c r="I14" i="15" s="1"/>
  <c r="F14" i="15"/>
  <c r="E14" i="15"/>
  <c r="M14" i="15" s="1"/>
  <c r="K13" i="15"/>
  <c r="L13" i="15" s="1"/>
  <c r="J13" i="15"/>
  <c r="I13" i="15"/>
  <c r="H13" i="15"/>
  <c r="E13" i="15"/>
  <c r="F13" i="15" s="1"/>
  <c r="J47" i="15" l="1"/>
  <c r="G46" i="15"/>
  <c r="G47" i="15" s="1"/>
  <c r="G30" i="15"/>
  <c r="J30" i="15"/>
  <c r="I29" i="15"/>
  <c r="M29" i="15"/>
  <c r="J14" i="15"/>
  <c r="G13" i="15"/>
  <c r="G14" i="15"/>
  <c r="M13" i="15"/>
  <c r="G31" i="1" l="1"/>
  <c r="M3" i="14"/>
  <c r="J3" i="14"/>
  <c r="G3" i="14"/>
  <c r="AH27" i="13"/>
  <c r="C14" i="7"/>
  <c r="C13" i="7"/>
  <c r="G27" i="1"/>
  <c r="G28" i="1"/>
  <c r="G29" i="1"/>
  <c r="L28" i="1"/>
  <c r="L29" i="1" s="1"/>
  <c r="J27" i="1"/>
  <c r="J28" i="1"/>
  <c r="J29" i="1"/>
  <c r="J30" i="1"/>
  <c r="J31" i="1"/>
  <c r="G26" i="1"/>
  <c r="G30" i="1"/>
  <c r="C303" i="7" l="1"/>
  <c r="C302" i="7"/>
  <c r="C876" i="7" l="1"/>
  <c r="C875" i="7"/>
  <c r="C847" i="7" l="1"/>
  <c r="I17" i="8" l="1"/>
  <c r="F17" i="8"/>
  <c r="I16" i="8"/>
  <c r="F16" i="8"/>
  <c r="I15" i="8"/>
  <c r="F15" i="8"/>
  <c r="I14" i="8"/>
  <c r="F14" i="8"/>
  <c r="I13" i="8"/>
  <c r="F13" i="8"/>
  <c r="I12" i="8"/>
  <c r="F12" i="8"/>
  <c r="I11" i="8"/>
  <c r="F11" i="8"/>
  <c r="I10" i="8"/>
  <c r="F10" i="8"/>
  <c r="I9" i="8"/>
  <c r="F9" i="8"/>
  <c r="I8" i="8"/>
  <c r="F8" i="8"/>
  <c r="I7" i="8"/>
  <c r="F7" i="8"/>
  <c r="I6" i="8"/>
  <c r="F6" i="8"/>
  <c r="G7" i="1"/>
  <c r="G8" i="1"/>
  <c r="G9" i="1"/>
  <c r="C406" i="7"/>
  <c r="G16" i="1"/>
  <c r="G15" i="1"/>
  <c r="J15" i="1"/>
  <c r="I1" i="1"/>
  <c r="G13" i="1"/>
  <c r="J7" i="1"/>
  <c r="J8" i="1"/>
  <c r="J9" i="1"/>
  <c r="J10" i="1"/>
  <c r="J11" i="1"/>
  <c r="J12" i="1"/>
  <c r="J13" i="1"/>
  <c r="J14" i="1"/>
  <c r="J16" i="1"/>
  <c r="J17" i="1"/>
  <c r="J18" i="1"/>
  <c r="J19" i="1"/>
  <c r="J20" i="1"/>
  <c r="J21" i="1"/>
  <c r="J22" i="1"/>
  <c r="J23" i="1"/>
  <c r="J24" i="1"/>
  <c r="J25" i="1"/>
  <c r="J26" i="1"/>
  <c r="J39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6" i="1"/>
  <c r="G10" i="1"/>
  <c r="G11" i="1"/>
  <c r="G12" i="1"/>
  <c r="G14" i="1"/>
  <c r="G17" i="1"/>
  <c r="G18" i="1"/>
  <c r="G19" i="1"/>
  <c r="G20" i="1"/>
  <c r="G21" i="1"/>
  <c r="G22" i="1"/>
  <c r="G23" i="1"/>
  <c r="G24" i="1"/>
  <c r="G25" i="1"/>
  <c r="G51" i="1"/>
  <c r="G56" i="1"/>
  <c r="G57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6" i="1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7" i="7"/>
  <c r="C2326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6" i="7"/>
  <c r="C1515" i="7"/>
  <c r="C1514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92" i="7"/>
  <c r="C1391" i="7"/>
  <c r="C1390" i="7"/>
  <c r="C1389" i="7"/>
  <c r="C1388" i="7"/>
  <c r="C1387" i="7"/>
  <c r="C1386" i="7"/>
  <c r="C1385" i="7"/>
  <c r="C1384" i="7"/>
  <c r="C1383" i="7"/>
  <c r="C1382" i="7"/>
  <c r="C1381" i="7"/>
  <c r="C1380" i="7"/>
  <c r="C1379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11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90" i="7"/>
  <c r="C889" i="7"/>
  <c r="C888" i="7"/>
  <c r="C887" i="7"/>
  <c r="C886" i="7"/>
  <c r="C885" i="7"/>
  <c r="C884" i="7"/>
  <c r="C883" i="7"/>
  <c r="C882" i="7"/>
  <c r="C881" i="7"/>
  <c r="C880" i="7"/>
  <c r="C879" i="7"/>
  <c r="C878" i="7"/>
  <c r="C877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62" i="7"/>
  <c r="C861" i="7"/>
  <c r="C860" i="7"/>
  <c r="C859" i="7"/>
  <c r="C858" i="7"/>
  <c r="C857" i="7"/>
  <c r="C856" i="7"/>
  <c r="C855" i="7"/>
  <c r="C854" i="7"/>
  <c r="C853" i="7"/>
  <c r="C852" i="7"/>
  <c r="C851" i="7"/>
  <c r="C850" i="7"/>
  <c r="C849" i="7"/>
  <c r="C846" i="7"/>
  <c r="C845" i="7"/>
  <c r="C844" i="7"/>
  <c r="C843" i="7"/>
  <c r="C842" i="7"/>
  <c r="C841" i="7"/>
  <c r="C840" i="7"/>
  <c r="C839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7" i="7"/>
  <c r="C786" i="7"/>
  <c r="C785" i="7"/>
  <c r="C784" i="7"/>
  <c r="C783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10" i="7"/>
  <c r="C409" i="7"/>
  <c r="C408" i="7"/>
  <c r="C407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D2" author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<sst xmlns="http://schemas.openxmlformats.org/spreadsheetml/2006/main" count="3221" uniqueCount="1601">
  <si>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</si>
  <si>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</si>
  <si>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</si>
  <si>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</si>
  <si>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</si>
  <si>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</si>
  <si>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</si>
  <si>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</si>
  <si>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</si>
  <si>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CD-Comprobante Diario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</si>
  <si>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</si>
  <si>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</si>
  <si>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</si>
  <si>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</si>
  <si>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</si>
  <si>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</si>
  <si>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</si>
  <si>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</si>
  <si>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</si>
  <si>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</si>
  <si>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</si>
  <si>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</si>
  <si>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</si>
  <si>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</si>
  <si>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</si>
  <si>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</si>
  <si>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</si>
  <si>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</si>
  <si>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</si>
  <si>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</si>
  <si>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</si>
  <si>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</si>
  <si>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</si>
  <si>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</si>
  <si>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</si>
  <si>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</si>
  <si>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</si>
  <si>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</si>
  <si>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</si>
  <si>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</si>
  <si>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</si>
  <si>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</si>
  <si>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</si>
  <si>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</si>
  <si>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</si>
  <si>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</si>
  <si>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</si>
  <si>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</si>
  <si>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</si>
  <si>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</si>
  <si>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</si>
  <si>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</si>
  <si>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</si>
  <si>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</si>
  <si>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</si>
  <si>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</si>
  <si>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</si>
  <si>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</si>
  <si>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</si>
  <si>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</si>
  <si>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</si>
  <si>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</si>
  <si>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</si>
  <si>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</si>
  <si>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</si>
  <si>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</si>
  <si>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</si>
  <si>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</si>
  <si>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</si>
  <si>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</si>
  <si>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</si>
  <si>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</si>
  <si>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</si>
  <si>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</si>
  <si>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</si>
  <si>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</si>
  <si>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</si>
  <si>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</si>
  <si>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</si>
  <si>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</si>
  <si>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</si>
  <si>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</si>
  <si>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</si>
  <si>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</si>
  <si>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</si>
  <si>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</si>
  <si>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</si>
  <si>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</si>
  <si>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</si>
  <si>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</si>
  <si>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</si>
  <si>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</si>
  <si>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</si>
  <si>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</si>
  <si>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</si>
  <si>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</si>
  <si>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</si>
  <si>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</si>
  <si>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</si>
  <si>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</si>
  <si>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</si>
  <si>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</si>
  <si>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</si>
  <si>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</si>
  <si>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</si>
  <si>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</si>
  <si>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</si>
  <si>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</si>
  <si>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</si>
  <si>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</si>
  <si>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</si>
  <si>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</si>
  <si>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</si>
  <si>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</si>
  <si>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</si>
  <si>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</si>
  <si>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</si>
  <si>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</si>
  <si>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</si>
  <si>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</si>
  <si>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</si>
  <si>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</si>
  <si>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</si>
  <si>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</si>
  <si>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</si>
  <si>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</si>
  <si>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</si>
  <si>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</si>
  <si>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</si>
  <si>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</si>
  <si>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</si>
  <si>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</si>
  <si>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</si>
  <si>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</si>
  <si>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</si>
  <si>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</si>
  <si>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</si>
  <si>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</si>
  <si>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</si>
  <si>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</si>
  <si>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</si>
  <si>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</si>
  <si>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</si>
  <si>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</si>
  <si>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</si>
  <si>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</si>
  <si>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</si>
  <si>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</si>
  <si>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</si>
  <si>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</si>
  <si>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</si>
  <si>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</si>
  <si>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</si>
  <si>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</si>
  <si>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</si>
  <si>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</si>
  <si>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</si>
  <si>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</si>
  <si>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</si>
  <si>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</si>
  <si>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</si>
  <si>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</si>
  <si>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</si>
  <si>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</si>
  <si>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</si>
  <si>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</si>
  <si>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</si>
  <si>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</si>
  <si>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</si>
  <si>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</si>
  <si>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</si>
  <si>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</si>
  <si>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</si>
  <si>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</si>
  <si>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</si>
  <si>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</si>
  <si>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</si>
  <si>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</si>
  <si>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</si>
  <si>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</si>
  <si>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</si>
  <si>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</si>
  <si>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</si>
  <si>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</si>
  <si>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</si>
  <si>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</si>
  <si>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</si>
  <si>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</si>
  <si>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</si>
  <si>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</si>
  <si>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</si>
  <si>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</si>
  <si>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</si>
  <si>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</si>
  <si>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</si>
  <si>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</si>
  <si>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</si>
  <si>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</si>
  <si>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</si>
  <si>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</si>
  <si>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</si>
  <si>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</si>
  <si>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</si>
  <si>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</si>
  <si>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</si>
  <si>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</si>
  <si>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</si>
  <si>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</si>
  <si>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</si>
  <si>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</si>
  <si>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</si>
  <si>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</si>
  <si>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</si>
  <si>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</si>
  <si>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</si>
  <si>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</si>
  <si>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</si>
  <si>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</si>
  <si>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</si>
  <si>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</si>
  <si>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</si>
  <si>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</si>
  <si>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</si>
  <si>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</si>
  <si>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</si>
  <si>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</si>
  <si>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</si>
  <si>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</si>
  <si>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</si>
  <si>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</si>
  <si>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</si>
  <si>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</si>
  <si>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</si>
  <si>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</si>
  <si>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</si>
  <si>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</si>
  <si>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</si>
  <si>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</si>
  <si>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</si>
  <si>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</si>
  <si>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</si>
  <si>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</si>
  <si>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</si>
  <si>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</si>
  <si>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</si>
  <si>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</si>
  <si>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</si>
  <si>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</si>
  <si>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</si>
  <si>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</si>
  <si>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</si>
  <si>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</si>
  <si>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</si>
  <si>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</si>
  <si>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</si>
  <si>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</si>
  <si>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</si>
  <si>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</si>
  <si>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</si>
  <si>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</si>
  <si>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</si>
  <si>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</si>
  <si>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</si>
  <si>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</si>
  <si>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</si>
  <si>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</si>
  <si>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</si>
  <si>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</si>
  <si>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</si>
  <si>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</si>
  <si>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</si>
  <si>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</si>
  <si>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</si>
  <si>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</si>
  <si>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</si>
  <si>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</si>
  <si>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</si>
  <si>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</si>
  <si>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</si>
  <si>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</si>
  <si>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</si>
  <si>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</si>
  <si>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</si>
  <si>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</si>
  <si>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</si>
  <si>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</si>
  <si>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</si>
  <si>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</si>
  <si>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</si>
  <si>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</si>
  <si>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</si>
  <si>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</si>
  <si>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</si>
  <si>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</si>
  <si>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</si>
  <si>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</si>
  <si>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</si>
  <si>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</si>
  <si>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</si>
  <si>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</si>
  <si>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</si>
  <si>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</si>
  <si>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</si>
  <si>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</si>
  <si>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</si>
  <si>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</si>
  <si>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</si>
  <si>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</si>
  <si>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</si>
  <si>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</si>
  <si>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</si>
  <si>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</si>
  <si>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</si>
  <si>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</si>
  <si>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</si>
  <si>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</si>
  <si>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</si>
  <si>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</si>
  <si>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</si>
  <si>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</si>
  <si>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</si>
  <si>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</si>
  <si>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</si>
  <si>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</si>
  <si>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</si>
  <si>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</si>
  <si>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</si>
  <si>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</si>
  <si>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</si>
  <si>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</si>
  <si>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</si>
  <si>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</si>
  <si>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</si>
  <si>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</si>
  <si>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</si>
  <si>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</si>
  <si>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</si>
  <si>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</si>
  <si>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</si>
  <si>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</si>
  <si>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</si>
  <si>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</si>
  <si>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</si>
  <si>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</si>
  <si>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</si>
  <si>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</si>
  <si>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</si>
  <si>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</si>
  <si>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</si>
  <si>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</si>
  <si>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</si>
  <si>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</si>
  <si>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</si>
  <si>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</si>
  <si>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</si>
  <si>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</si>
  <si>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</si>
  <si>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</si>
  <si>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</si>
  <si>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</si>
  <si>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</si>
  <si>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</si>
  <si>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</si>
  <si>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</si>
  <si>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</si>
  <si>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</si>
  <si>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</si>
  <si>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</si>
  <si>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</si>
  <si>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</si>
  <si>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</si>
  <si>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</si>
  <si>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</si>
  <si>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</si>
  <si>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</si>
  <si>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</si>
  <si>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</si>
  <si>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</si>
  <si>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</si>
  <si>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</si>
  <si>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</si>
  <si>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</si>
  <si>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</si>
  <si>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</si>
  <si>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</si>
  <si>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</si>
  <si>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</si>
  <si>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</si>
  <si>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</si>
  <si>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</si>
  <si>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</si>
  <si>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</si>
  <si>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</si>
  <si>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</si>
  <si>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</si>
  <si>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</si>
  <si>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</si>
  <si>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</si>
  <si>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</si>
  <si>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</si>
  <si>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</si>
  <si>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</si>
  <si>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</si>
  <si>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</si>
  <si>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</si>
  <si>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</si>
  <si>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</si>
  <si>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</si>
  <si>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</si>
  <si>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</si>
  <si>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</si>
  <si>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</si>
  <si>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</si>
  <si>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</si>
  <si>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</si>
  <si>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</si>
  <si>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</si>
  <si>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</si>
  <si>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</si>
  <si>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</si>
  <si>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</si>
  <si>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</si>
  <si>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</si>
  <si>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</si>
  <si>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</si>
  <si>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</si>
  <si>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</si>
  <si>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</si>
  <si>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</si>
  <si>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</si>
  <si>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</si>
  <si>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</si>
  <si>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</si>
  <si>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</si>
  <si>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</si>
  <si>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</si>
  <si>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</si>
  <si>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</si>
  <si>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</si>
  <si>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</si>
  <si>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</si>
  <si>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</si>
  <si>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</si>
  <si>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</si>
  <si>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</si>
  <si>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</si>
  <si>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</si>
  <si>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</si>
  <si>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</si>
  <si>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</si>
  <si>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</si>
  <si>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</si>
  <si>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</si>
  <si>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</si>
  <si>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</si>
  <si>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</si>
  <si>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</si>
  <si>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</si>
  <si>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</si>
  <si>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</si>
  <si>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</si>
  <si>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</si>
  <si>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</si>
  <si>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</si>
  <si>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</si>
  <si>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</si>
  <si>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</si>
  <si>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</si>
  <si>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</si>
  <si>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</si>
  <si>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</si>
  <si>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</si>
  <si>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</si>
  <si>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</si>
  <si>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</si>
  <si>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</si>
  <si>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</si>
  <si>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</si>
  <si>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</si>
  <si>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</si>
  <si>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</si>
  <si>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</si>
  <si>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</si>
  <si>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</si>
  <si>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</si>
  <si>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</si>
  <si>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</si>
  <si>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</si>
  <si>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</si>
  <si>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</si>
  <si>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</si>
  <si>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</si>
  <si>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</si>
  <si>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</si>
  <si>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</si>
  <si>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</si>
  <si>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</si>
  <si>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</si>
  <si>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</si>
  <si>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</si>
  <si>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</si>
  <si>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</si>
  <si>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</si>
  <si>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</si>
  <si>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</si>
  <si>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</si>
  <si>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</si>
  <si>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</si>
  <si>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</si>
  <si>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</si>
  <si>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</si>
  <si>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</si>
  <si>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</si>
  <si>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</si>
  <si>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</si>
  <si>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</si>
  <si>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</si>
  <si>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</si>
  <si>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</si>
  <si>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</si>
  <si>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</si>
  <si>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</si>
  <si>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</si>
  <si>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</si>
  <si>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</si>
  <si>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</si>
  <si>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</si>
  <si>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</si>
  <si>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</si>
  <si>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</si>
  <si>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</si>
  <si>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</si>
  <si>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</si>
  <si>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</si>
  <si>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</si>
  <si>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</si>
  <si>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</si>
  <si>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</si>
  <si>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</si>
  <si>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</si>
  <si>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</si>
  <si>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</si>
  <si>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</si>
  <si>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</si>
  <si>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</si>
  <si>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</si>
  <si>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</si>
  <si>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</si>
  <si>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</si>
  <si>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</si>
  <si>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</si>
  <si>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</si>
  <si>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</si>
  <si>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</si>
  <si>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</si>
  <si>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</si>
  <si>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</si>
  <si>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</si>
  <si>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</si>
  <si>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</si>
  <si>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</si>
  <si>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</si>
  <si>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</si>
  <si>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</si>
  <si>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</si>
  <si>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</si>
  <si>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</si>
  <si>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</si>
  <si>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</si>
  <si>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</si>
  <si>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</si>
  <si>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</si>
  <si>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</si>
  <si>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</si>
  <si>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</si>
  <si>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</si>
  <si>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</si>
  <si>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</si>
  <si>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</si>
  <si>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</si>
  <si>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</si>
  <si>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</si>
  <si>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</si>
  <si>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</si>
  <si>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</si>
  <si>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</si>
  <si>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</si>
  <si>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</si>
  <si>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</si>
  <si>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</si>
  <si>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</si>
  <si>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</si>
  <si>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</si>
  <si>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</si>
  <si>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</si>
  <si>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</si>
  <si>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</si>
  <si>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</si>
  <si>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</si>
  <si>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</si>
  <si>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</si>
  <si>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</si>
  <si>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</si>
  <si>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</si>
  <si>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</si>
  <si>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</si>
  <si>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</si>
  <si>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</si>
  <si>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</si>
  <si>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</si>
  <si>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</si>
  <si>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</si>
  <si>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</si>
  <si>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</si>
  <si>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</si>
  <si>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</si>
  <si>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</si>
  <si>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</si>
  <si>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</si>
  <si>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</si>
  <si>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</si>
  <si>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</si>
  <si>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</si>
  <si>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</si>
  <si>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</si>
  <si>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</si>
  <si>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</si>
  <si>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</si>
  <si>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</si>
  <si>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</si>
  <si>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</si>
  <si>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</si>
  <si>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</si>
  <si>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</si>
  <si>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</si>
  <si>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</si>
  <si>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</si>
  <si>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</si>
  <si>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</si>
  <si>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</si>
  <si>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</si>
  <si>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</si>
  <si>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</si>
  <si>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</si>
  <si>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</si>
  <si>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</si>
  <si>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</si>
  <si>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</si>
  <si>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</si>
  <si>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</si>
  <si>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</si>
  <si>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</si>
  <si>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</si>
  <si>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</si>
  <si>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</si>
  <si>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</si>
  <si>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</si>
  <si>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</si>
  <si>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</si>
  <si>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</si>
  <si>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</si>
  <si>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</si>
  <si>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</si>
  <si>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</si>
  <si>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</si>
  <si>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</si>
  <si>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</si>
  <si>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</si>
  <si>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</si>
  <si>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</si>
  <si>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</si>
  <si>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</si>
  <si>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</si>
  <si>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</si>
  <si>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</si>
  <si>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</si>
  <si>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</si>
  <si>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</si>
  <si>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</si>
  <si>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</si>
  <si>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</si>
  <si>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</si>
  <si>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</si>
  <si>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</si>
  <si>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</si>
  <si>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</si>
  <si>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</si>
  <si>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</si>
  <si>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</si>
  <si>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</si>
  <si>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</si>
  <si>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</si>
  <si>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</si>
  <si>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</si>
  <si>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</si>
  <si>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</si>
  <si>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</si>
  <si>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</si>
  <si>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</si>
  <si>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</si>
  <si>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</si>
  <si>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</si>
  <si>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</si>
  <si>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</si>
  <si>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</si>
  <si>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</si>
  <si>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</si>
  <si>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</si>
  <si>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</si>
  <si>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</si>
  <si>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</si>
  <si>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</si>
  <si>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</si>
  <si>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</si>
  <si>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</si>
  <si>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</si>
  <si>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</si>
  <si>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</si>
  <si>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</si>
  <si>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</si>
  <si>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</si>
  <si>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</si>
  <si>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</si>
  <si>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</si>
  <si>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</si>
  <si>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</si>
  <si>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</si>
  <si>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</si>
  <si>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</si>
  <si>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</si>
  <si>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</si>
  <si>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</si>
  <si>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</si>
  <si>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</si>
  <si>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</si>
  <si>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</si>
  <si>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</si>
  <si>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</si>
  <si>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</si>
  <si>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</si>
  <si>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</si>
  <si>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</si>
  <si>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</si>
  <si>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</si>
  <si>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</si>
  <si>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</si>
  <si>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</si>
  <si>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</si>
  <si>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</si>
  <si>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</si>
  <si>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</si>
  <si>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</si>
  <si>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</si>
  <si>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</si>
  <si>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</si>
  <si>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</si>
  <si>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</si>
  <si>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</si>
  <si>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</si>
  <si>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</si>
  <si>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</si>
  <si>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</si>
  <si>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</si>
  <si>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</si>
  <si>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</si>
  <si>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</si>
  <si>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</si>
  <si>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</si>
  <si>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</si>
  <si>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</si>
  <si>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</si>
  <si>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</si>
  <si>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</si>
  <si>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</si>
  <si>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</si>
  <si>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</si>
  <si>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</si>
  <si>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</si>
  <si>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</si>
  <si>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</si>
  <si>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</si>
  <si>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</si>
  <si>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</si>
  <si>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</si>
  <si>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</si>
  <si>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</si>
  <si>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</si>
  <si>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</si>
  <si>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</si>
  <si>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</si>
  <si>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</si>
  <si>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</si>
  <si>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</si>
  <si>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</si>
  <si>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</si>
  <si>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</si>
  <si>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</si>
  <si>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</si>
  <si>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</si>
  <si>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</si>
  <si>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</si>
  <si>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</si>
  <si>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</si>
  <si>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</si>
  <si>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</si>
  <si>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</si>
  <si>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</si>
  <si>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</si>
  <si>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</si>
  <si>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</si>
  <si>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</si>
  <si>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</si>
  <si>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</si>
  <si>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</si>
  <si>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</si>
  <si>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</si>
  <si>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</si>
  <si>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</si>
  <si>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</si>
  <si>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</si>
  <si>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</si>
  <si>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</si>
  <si>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</si>
  <si>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</si>
  <si>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</si>
  <si>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</si>
  <si>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</si>
  <si>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</si>
  <si>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</si>
  <si>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</si>
  <si>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</si>
  <si>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</si>
  <si>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</si>
  <si>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</si>
  <si>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</si>
  <si>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</si>
  <si>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</si>
  <si>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</si>
  <si>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</si>
  <si>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</si>
  <si>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</si>
  <si>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</si>
  <si>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</si>
  <si>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</si>
  <si>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</si>
  <si>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</si>
  <si>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</si>
  <si>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</si>
  <si>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</si>
  <si>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</si>
  <si>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</si>
  <si>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</si>
  <si>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</si>
  <si>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</si>
  <si>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</si>
  <si>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</si>
  <si>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</si>
  <si>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</si>
  <si>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</si>
  <si>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</si>
  <si>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</si>
  <si>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</si>
  <si>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</si>
  <si>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</si>
  <si>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</si>
  <si>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</si>
  <si>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</si>
  <si>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</si>
  <si>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</si>
  <si>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</si>
  <si>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</si>
  <si>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</si>
  <si>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</si>
  <si>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</si>
  <si>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</si>
  <si>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</si>
  <si>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</si>
  <si>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</si>
  <si>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</si>
  <si>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</si>
  <si>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</si>
  <si>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</si>
  <si>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</si>
  <si>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</si>
  <si>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</si>
  <si>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</si>
  <si>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</si>
  <si>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</si>
  <si>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</si>
  <si>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</si>
  <si>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</si>
  <si>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</si>
  <si>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</si>
  <si>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</si>
  <si>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</si>
  <si>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</si>
  <si>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</si>
  <si>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</si>
  <si>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</si>
  <si>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</si>
  <si>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</si>
  <si>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</si>
  <si>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</si>
  <si>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</si>
  <si>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</si>
  <si>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</si>
  <si>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</si>
  <si>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</si>
  <si>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</si>
  <si>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</si>
  <si>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</si>
  <si>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</si>
  <si>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</si>
  <si>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</si>
  <si>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</si>
  <si>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</si>
  <si>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</si>
  <si>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</si>
  <si>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</si>
  <si>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</si>
  <si>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</si>
  <si>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</si>
  <si>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</si>
  <si>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</si>
  <si>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</si>
  <si>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</si>
  <si>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</si>
  <si>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</si>
  <si>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</si>
  <si>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</si>
  <si>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</si>
  <si>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</si>
  <si>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</si>
  <si>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</si>
  <si>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</si>
  <si>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</si>
  <si>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</si>
  <si>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</si>
  <si>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</si>
  <si>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</si>
  <si>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</si>
  <si>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</si>
  <si>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</si>
  <si>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</si>
  <si>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</si>
  <si>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</si>
  <si>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</si>
  <si>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</si>
  <si>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</si>
  <si>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</si>
  <si>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</si>
  <si>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</si>
  <si>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</si>
  <si>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</si>
  <si>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</si>
  <si>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</si>
  <si>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</si>
  <si>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</si>
  <si>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</si>
  <si>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</si>
  <si>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</si>
  <si>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</si>
  <si>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</si>
  <si>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</si>
  <si>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</si>
  <si>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</si>
  <si>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</si>
  <si>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</si>
  <si>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</si>
  <si>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</si>
  <si>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</si>
  <si>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</si>
  <si>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</si>
  <si>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</si>
  <si>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</si>
  <si>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</si>
  <si>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</si>
  <si>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</si>
  <si>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</si>
  <si>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</si>
  <si>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</si>
  <si>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</si>
  <si>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</si>
  <si>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</si>
  <si>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</si>
  <si>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</si>
  <si>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</si>
  <si>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</si>
  <si>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</si>
  <si>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</si>
  <si>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</si>
  <si>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</si>
  <si>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</si>
  <si>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</si>
  <si>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</si>
  <si>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</si>
  <si>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</si>
  <si>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</si>
  <si>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</si>
  <si>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</si>
  <si>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</si>
  <si>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</si>
  <si>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</si>
  <si>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</si>
  <si>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</si>
  <si>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</si>
  <si>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</si>
  <si>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</si>
  <si>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</si>
  <si>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</si>
  <si>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</si>
  <si>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</si>
  <si>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</si>
  <si>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</si>
  <si>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</si>
  <si>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</si>
  <si>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</si>
  <si>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</si>
  <si>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</si>
  <si>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</si>
  <si>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</si>
  <si>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</si>
  <si>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</si>
  <si>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</si>
  <si>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</si>
  <si>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</si>
  <si>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</si>
  <si>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</si>
  <si>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</si>
  <si>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</si>
  <si>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</si>
  <si>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</si>
  <si>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</si>
  <si>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</si>
  <si>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</si>
  <si>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</si>
  <si>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</si>
  <si>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</si>
  <si>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</si>
  <si>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</si>
  <si>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</si>
  <si>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</si>
  <si>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</si>
  <si>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</si>
  <si>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</si>
  <si>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</si>
  <si>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</si>
  <si>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</si>
  <si>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</si>
  <si>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</si>
  <si>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</si>
  <si>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</si>
  <si>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</si>
  <si>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</si>
  <si>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</si>
  <si>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</si>
  <si>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</si>
  <si>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</si>
  <si>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</si>
  <si>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</si>
  <si>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</si>
  <si>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</si>
  <si>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</si>
  <si>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</si>
  <si>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</si>
  <si>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</si>
  <si>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</si>
  <si>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</si>
  <si>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</si>
  <si>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</si>
  <si>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</si>
  <si>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</si>
  <si>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</si>
  <si>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</si>
  <si>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</si>
  <si>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</si>
  <si>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</si>
  <si>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</si>
  <si>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</si>
  <si>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</si>
  <si>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</si>
  <si>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</si>
  <si>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</si>
  <si>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</si>
  <si>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</si>
  <si>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</si>
  <si>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</si>
  <si>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</si>
  <si>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</si>
  <si>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</si>
  <si>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</si>
  <si>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</si>
  <si>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</si>
  <si>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</si>
  <si>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</si>
  <si>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</si>
  <si>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</si>
  <si>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</si>
  <si>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</si>
  <si>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</si>
  <si>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</si>
  <si>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</si>
  <si>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</si>
  <si>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</si>
  <si>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</si>
  <si>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</si>
  <si>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</si>
  <si>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</si>
  <si>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</si>
  <si>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</si>
  <si>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</si>
  <si>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</si>
  <si>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</si>
  <si>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</si>
  <si>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</si>
  <si>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</si>
  <si>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</si>
  <si>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</si>
  <si>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</si>
  <si>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</si>
  <si>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</si>
  <si>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</si>
  <si>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</si>
  <si>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</si>
  <si>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</si>
  <si>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</si>
  <si>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</si>
  <si>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</si>
  <si>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</si>
  <si>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</si>
  <si>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</si>
  <si>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</si>
  <si>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</si>
  <si>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</si>
  <si>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</si>
  <si>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</si>
  <si>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</si>
  <si>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</si>
  <si>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</si>
  <si>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</si>
  <si>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</si>
  <si>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</si>
  <si>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</si>
  <si>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</si>
  <si>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</si>
  <si>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</si>
  <si>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</si>
  <si>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</si>
  <si>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</si>
  <si>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</si>
  <si>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</si>
  <si>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</si>
  <si>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</si>
  <si>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</si>
  <si>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</si>
  <si>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</si>
  <si>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</si>
  <si>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</si>
  <si>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</si>
  <si>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</si>
  <si>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</si>
  <si>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</si>
  <si>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</si>
  <si>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</si>
  <si>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</si>
  <si>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</si>
  <si>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</si>
  <si>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</si>
  <si>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</si>
  <si>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</si>
  <si>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</si>
  <si>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</si>
  <si>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</si>
  <si>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</si>
  <si>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</si>
  <si>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</si>
  <si>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</si>
  <si>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</si>
  <si>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</si>
  <si>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</si>
  <si>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</si>
  <si>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</si>
  <si>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</si>
  <si>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</si>
  <si>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</si>
  <si>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</si>
  <si>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</si>
  <si>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</si>
  <si>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</si>
  <si>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</si>
  <si>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</si>
  <si>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</si>
  <si>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</si>
  <si>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</si>
  <si>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</si>
  <si>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</si>
  <si>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</si>
  <si>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</si>
  <si>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</si>
  <si>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</si>
  <si>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</si>
  <si>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</si>
  <si>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</si>
  <si>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</si>
  <si>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</si>
  <si>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</si>
  <si>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</si>
  <si>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</si>
  <si>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</si>
  <si>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</si>
  <si>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</si>
  <si>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</si>
  <si>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</si>
  <si>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</si>
  <si>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</si>
  <si>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</si>
  <si>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</si>
  <si>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</si>
  <si>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</si>
  <si>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</si>
  <si>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</si>
  <si>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</si>
  <si>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</si>
  <si>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</si>
  <si>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</si>
  <si>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</si>
  <si>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</si>
  <si>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</si>
  <si>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</si>
  <si>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</si>
  <si>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</si>
  <si>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</si>
  <si>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</si>
  <si>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</si>
  <si>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</si>
  <si>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</si>
  <si>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</si>
  <si>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</si>
  <si>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</si>
  <si>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</si>
  <si>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</si>
  <si>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</si>
  <si>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</si>
  <si>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</si>
  <si>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</si>
  <si>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</si>
  <si>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</si>
  <si>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</si>
  <si>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</si>
  <si>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</si>
  <si>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</si>
  <si>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</si>
  <si>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</si>
  <si>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</si>
  <si>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</si>
  <si>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</si>
  <si>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</si>
  <si>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</si>
  <si>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</si>
  <si>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</si>
  <si>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</si>
  <si>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</si>
  <si>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</si>
  <si>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</si>
  <si>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</si>
  <si>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</si>
  <si>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</si>
  <si>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</si>
  <si>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</si>
  <si>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</si>
  <si>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</si>
  <si>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</si>
  <si>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</si>
  <si>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</si>
  <si>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</si>
  <si>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</si>
  <si>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</si>
  <si>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</si>
  <si>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</si>
  <si>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</si>
  <si>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</si>
  <si>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</si>
  <si>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</si>
  <si>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</si>
  <si>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</si>
  <si>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</si>
  <si>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</si>
  <si>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</si>
  <si>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</si>
  <si>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</si>
  <si>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</si>
  <si>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</si>
  <si>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</si>
  <si>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</si>
  <si>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</si>
  <si>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</si>
  <si>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</si>
  <si>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</si>
  <si>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</si>
  <si>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</si>
  <si>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</si>
  <si>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</si>
  <si>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</si>
  <si>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</si>
  <si>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</si>
  <si>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</si>
  <si>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</si>
  <si>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</si>
  <si>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</si>
  <si>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</si>
  <si>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</si>
  <si>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</si>
  <si>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</si>
  <si>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</si>
  <si>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</si>
  <si>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</si>
  <si>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</si>
  <si>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</si>
  <si>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</si>
  <si>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</si>
  <si>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</si>
  <si>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</si>
  <si>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</si>
  <si>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</si>
  <si>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</si>
  <si>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</si>
  <si>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</si>
  <si>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</si>
  <si>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</si>
  <si>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</si>
  <si>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</si>
  <si>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</si>
  <si>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</si>
  <si>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</si>
  <si>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</si>
  <si>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</si>
  <si>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</si>
  <si>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</si>
  <si>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</si>
  <si>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</si>
  <si>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</si>
  <si>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</si>
  <si>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</si>
  <si>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</si>
  <si>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</si>
  <si>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</si>
  <si>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</si>
  <si>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</si>
  <si>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</si>
  <si>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</si>
  <si>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</si>
  <si>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</si>
  <si>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</si>
  <si>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</si>
  <si>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</si>
  <si>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</si>
  <si>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</si>
  <si>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</si>
  <si>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</si>
  <si>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</si>
  <si>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</si>
  <si>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</si>
  <si>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</si>
  <si>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</si>
  <si>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</si>
  <si>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</si>
  <si>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</si>
  <si>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</si>
  <si>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</si>
  <si>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</si>
  <si>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</si>
  <si>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</si>
  <si>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</si>
  <si>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</si>
  <si>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</si>
  <si>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</si>
  <si>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</si>
  <si>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</si>
  <si>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>900XXXXX9</t>
  </si>
  <si>
    <t>ZAPATOCA S.A.S</t>
  </si>
  <si>
    <t>Aportes Creacion de Empresa</t>
  </si>
  <si>
    <t>PEPITO PEREZ</t>
  </si>
  <si>
    <t>WILMER CORDOBA</t>
  </si>
  <si>
    <t>LUZ MOLINA</t>
  </si>
  <si>
    <t xml:space="preserve">TIPO </t>
  </si>
  <si>
    <t>O-Otro</t>
  </si>
  <si>
    <t>Apte Vehiculo para la empresa</t>
  </si>
  <si>
    <t>Apte Terreno para la empresaq</t>
  </si>
  <si>
    <t>DIFERENCIA</t>
  </si>
  <si>
    <t>Nit. 900.XXX,XX9-9</t>
  </si>
  <si>
    <t>Resolucion DIAN 90000000-222222 de 01 de enero de 2013</t>
  </si>
  <si>
    <t>IVA -Regimen Común</t>
  </si>
  <si>
    <t>Apte en efectivo</t>
  </si>
  <si>
    <t>Aporte de Edificio</t>
  </si>
  <si>
    <t>Apta Construccion para oficina cll 94 con 5</t>
  </si>
  <si>
    <t>Apta casa en la calle 100</t>
  </si>
  <si>
    <t>COMPUTADOR MARCA DELL</t>
  </si>
  <si>
    <t>Apte Computador Dell SN 300sn25</t>
  </si>
  <si>
    <t>BANCONTABLE</t>
  </si>
  <si>
    <t>Consignación de aportes</t>
  </si>
  <si>
    <t>Resolucion DIAN 90000000-222222 de 01 de enero de 2013 numeracion facturacion  01-9999</t>
  </si>
  <si>
    <t xml:space="preserve">NUMERACION FACTURACION  01-9999 </t>
  </si>
  <si>
    <t>IVA - REGIMEN COMÚN</t>
  </si>
  <si>
    <t>IMPUESTO A LAS VENTAS RETENIDO</t>
  </si>
  <si>
    <t>#</t>
  </si>
  <si>
    <t>0001</t>
  </si>
  <si>
    <t>0002</t>
  </si>
  <si>
    <t>FC-Factura Compra</t>
  </si>
  <si>
    <t>IMB2563</t>
  </si>
  <si>
    <t>900.355.XXX</t>
  </si>
  <si>
    <t>INMOBILIARIA SERVICES S.A</t>
  </si>
  <si>
    <t>IVA GENERADO</t>
  </si>
  <si>
    <t>IVA DESCONTABLE</t>
  </si>
  <si>
    <t>ZAPATEROS BIG LTDA</t>
  </si>
  <si>
    <t>P-Proveedor</t>
  </si>
  <si>
    <t>ZAP002540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</si>
  <si>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</si>
  <si>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</si>
  <si>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</si>
  <si>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</si>
  <si>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</si>
  <si>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</si>
  <si>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</si>
  <si>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</si>
  <si>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</si>
  <si>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</si>
  <si>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</si>
  <si>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</si>
  <si>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</si>
  <si>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</si>
  <si>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</si>
  <si>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</si>
  <si>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</si>
  <si>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 Referencia 002zp</t>
  </si>
  <si>
    <t>ZAPATOS</t>
  </si>
  <si>
    <t>ZAPATO REFERENCIA 003zp</t>
  </si>
  <si>
    <t>TABLA DERETENCIÓN EN LA FUENTE AÑO 2013</t>
  </si>
  <si>
    <t>Rubro</t>
  </si>
  <si>
    <t>Concepto</t>
  </si>
  <si>
    <t>Base Minima (cifra en UVT)</t>
  </si>
  <si>
    <t>A partir de (cifra en pesos)</t>
  </si>
  <si>
    <t>Tarifa</t>
  </si>
  <si>
    <t>VALOR UVT AÑO 2013</t>
  </si>
  <si>
    <t>Ingresos Laborales (asalariados y trabajadores independientes)</t>
  </si>
  <si>
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</si>
  <si>
    <t>Tabla Art 383, E.T</t>
  </si>
  <si>
    <t>Tarifa mínima de retención en la fuente para empleados (asalariados y trabajadores independientes) declarantes del impuesto sobre la renta.</t>
  </si>
  <si>
    <t>Tabla Art. 384, E.T.</t>
  </si>
  <si>
    <t>Indemnizaciones salariales a empleados con sueldo superior a 10 SMMLV (Art. 401-3 ET)</t>
  </si>
  <si>
    <t>No Aplica</t>
  </si>
  <si>
    <t>Compras y otros ingresos tributarios</t>
  </si>
  <si>
    <t>Compras en general</t>
  </si>
  <si>
    <t>Compras de bienes y productos agricolas o pecuarios sin procesamiento industrial</t>
  </si>
  <si>
    <t>Compra de café pergamino o cereza</t>
  </si>
  <si>
    <t>Compra de combustible o derivados del petroleo.</t>
  </si>
  <si>
    <t>Servicios</t>
  </si>
  <si>
    <t>Servicios en general (personas jurídicas y a las naturales declarantes de renta)</t>
  </si>
  <si>
    <t>Servicios en general (personas naturales NO declarantes de renta)</t>
  </si>
  <si>
    <t>Servicios prestados por empresas temporales.</t>
  </si>
  <si>
    <t>Servicios de vigilancia y aseo prestados por empresas de vigilancia y aseo.</t>
  </si>
  <si>
    <t>Los servicios integrales de salud que involucran servicios calificados y no calificados, prestados a un usuario por instituciones prestadoras de salud IPS, que comprenden hospitalización, radiología, medicamentos, exámenes y análisis de laboratorios clínicos (Art. 392 Inc 5 ET)</t>
  </si>
  <si>
    <t>Servicios de hoteles, restaurantes, hospedaje.</t>
  </si>
  <si>
    <t>Servicios de transporte nacional de carga (terrestre, marítimo o aéreo)</t>
  </si>
  <si>
    <t>Servicios de transporte nacional de pasajeros. (terrestre)</t>
  </si>
  <si>
    <t>Servicios de transporte nacional de pasajeros. (aéreo, marítimo)</t>
  </si>
  <si>
    <t>Servicio de transporte internacional de carga (terrestre)</t>
  </si>
  <si>
    <t>Servicios de transporte internacional de pasajeros (terrestre)</t>
  </si>
  <si>
    <t>Arrendamientos</t>
  </si>
  <si>
    <t>Arrendamiento de bienes muebles</t>
  </si>
  <si>
    <t>Arrendamiento de bienes raíces</t>
  </si>
  <si>
    <t>Contratos</t>
  </si>
  <si>
    <t>Contratos de consultoría y administración delegada (cuando el beneficiario del pago sea una persona jurídica o asimilada)</t>
  </si>
  <si>
    <t>Contratos de consultoría y administración delegada (cuando el beneficiario del pago sea una persona natural No Declarante)</t>
  </si>
  <si>
    <t>Contratos de consultoría en ingeniería de proyectos de infraestructura y edificaciones (Declarantes de Renta)</t>
  </si>
  <si>
    <t>Contratos de consultoría en ingeniería de proyectos de infraestructura y edificaciones, a favor de PN No obligadas a presentar declaración de Renta.(Dcto. 1141 de 2010)</t>
  </si>
  <si>
    <t>Contratos de construcción, urbanización o confección de obra material de bien inmueble.</t>
  </si>
  <si>
    <t>Otros conceptos tributarios</t>
  </si>
  <si>
    <t>Honorarios y Comisiones (cuando el beneficiario del pago sea persona jurídica o P.N declarante)</t>
  </si>
  <si>
    <t>Honorarios y Comisiones (cuando el beneficiario del pago sea una persona natural no declarante)</t>
  </si>
  <si>
    <t>Servicios de licenciamiento o derecho de uso de software (Residentes o domiciliados obligados a declarar)</t>
  </si>
  <si>
    <t>Rendimientos Financieros (Intereses)</t>
  </si>
  <si>
    <t>Loterías, Rifas, Apuestas y Similares</t>
  </si>
  <si>
    <t>Enajenación de Activos Fijos Persona Natural (Art 398, ET)</t>
  </si>
  <si>
    <t>Pagos a establecimientos comerciales realizados con tarjeta débito o crédito.</t>
  </si>
  <si>
    <t>1.5%</t>
  </si>
  <si>
    <t>Emolumentos eclesiásticos efectuados a personas naturales que sean declarantes de renta.</t>
  </si>
  <si>
    <t>Emolumentos eclesiásticos efectuados a personas naturales que NO sean declarantes de renta.</t>
  </si>
  <si>
    <t>Dividendos gravados</t>
  </si>
  <si>
    <t>25% o 20%</t>
  </si>
  <si>
    <t>Retención en la fuente de IVA</t>
  </si>
  <si>
    <t>Retención en la fuente del IVA por compras de bienes gravados.</t>
  </si>
  <si>
    <t>15% del IVA</t>
  </si>
  <si>
    <t>Retención en la fuente del IVA por Servicios gravados.</t>
  </si>
  <si>
    <t>Retención en la fuente del IVA aplicable a operaciones con tarjetas débito o crédito.</t>
  </si>
  <si>
    <t>Pagos al exterior</t>
  </si>
  <si>
    <t>Dividendos y participaciones gravadas en Colombia.</t>
  </si>
  <si>
    <t>Intereses, comisiones, honorarios, regalías, arrendamientos, compensaciones por servicios personales, o explotación de toda especie de propiedad industrial.</t>
  </si>
  <si>
    <t>Consultorías, servicios técnicos y de asistencia técnica, bien sea que se presten en Colombia o desde el exterior.</t>
  </si>
  <si>
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</si>
  <si>
    <t>Mecanica de retención en la fuente</t>
  </si>
  <si>
    <t>Vendedor</t>
  </si>
  <si>
    <t>Régimen Simplificado</t>
  </si>
  <si>
    <t>Régimen Común</t>
  </si>
  <si>
    <t>Gran contruyente</t>
  </si>
  <si>
    <t>Gran contruyente Autoretenedor</t>
  </si>
  <si>
    <t>Comprador</t>
  </si>
  <si>
    <t>No Existe Retención</t>
  </si>
  <si>
    <t>Rete Fte
Iva Teórico
Rete ICA</t>
  </si>
  <si>
    <t>Rete Fte</t>
  </si>
  <si>
    <t>No Existe Retención (AUTO RETENCION</t>
  </si>
  <si>
    <t>Rete Fte
Rete IVA
Rete ICA</t>
  </si>
  <si>
    <t>Pago Tres meses de arriendo de  bodega</t>
  </si>
  <si>
    <t>Rete Fte (renta)</t>
  </si>
  <si>
    <t xml:space="preserve">COMPROBANTE </t>
  </si>
  <si>
    <t>DE EGRESO No.</t>
  </si>
  <si>
    <t>CÓDIGO</t>
  </si>
  <si>
    <t>DÉBITO</t>
  </si>
  <si>
    <t>CRÉDITO</t>
  </si>
  <si>
    <t>CHEQUE No.</t>
  </si>
  <si>
    <t>EFECTIVO</t>
  </si>
  <si>
    <t>FIRMA Y SELLO DEL BENEFICIARIO</t>
  </si>
  <si>
    <t>BANCO</t>
  </si>
  <si>
    <t>NIT DEL BENEFICIARIO</t>
  </si>
  <si>
    <t>BENEFICIARIO DEL PAGO</t>
  </si>
  <si>
    <t>PREPARADO</t>
  </si>
  <si>
    <t>REVISADO</t>
  </si>
  <si>
    <t>APROBADO</t>
  </si>
  <si>
    <t>CONTABILIZADO</t>
  </si>
  <si>
    <t xml:space="preserve">CC O NIT. </t>
  </si>
  <si>
    <t>02 de Enero de 2013</t>
  </si>
  <si>
    <t>Pagado a Inmobiliaria Service S.A.</t>
  </si>
  <si>
    <t>NIT. 900.XXX,XX9-9</t>
  </si>
  <si>
    <t>Pago de Factura No. IMB2563</t>
  </si>
  <si>
    <t>CUENTA CORRIENTE NO. 008000356956</t>
  </si>
  <si>
    <t>CH0001</t>
  </si>
  <si>
    <t xml:space="preserve">900.355.XXX-3 </t>
  </si>
  <si>
    <t>INMOBILIARIA SERVICE S.A.</t>
  </si>
  <si>
    <t>Cheque para consignar en cuenta del primer beneficiario</t>
  </si>
  <si>
    <t>CONTROL DIFERIDOS</t>
  </si>
  <si>
    <t>SALDO</t>
  </si>
  <si>
    <t>Amortizacion 1</t>
  </si>
  <si>
    <t>Amortizacion 2</t>
  </si>
  <si>
    <t>Amortizacion 3</t>
  </si>
  <si>
    <t>CE-Comprobante de Egreso</t>
  </si>
  <si>
    <t>Pago Fra NO IMB2563</t>
  </si>
  <si>
    <t>CHEQUE</t>
  </si>
  <si>
    <t>Zapatos Referencia 003zp</t>
  </si>
  <si>
    <t>Zapatos Referencia 004zp</t>
  </si>
  <si>
    <t>ZAPATO REFERENCIA 002zp</t>
  </si>
  <si>
    <t>ZAPATO REFERENCIA 004zp</t>
  </si>
  <si>
    <t>PROVEEDORES NACIONALES</t>
  </si>
  <si>
    <t>Compras</t>
  </si>
  <si>
    <t>Compra de Mercancias</t>
  </si>
  <si>
    <t>Pagado ZAPATEROS BIG LTDA.</t>
  </si>
  <si>
    <t>Pago de Factura No. ZAP002540</t>
  </si>
  <si>
    <t>CH0002</t>
  </si>
  <si>
    <t>ZAPATEROS BIG LTDA.</t>
  </si>
  <si>
    <t>10 de Enero de 2013</t>
  </si>
  <si>
    <t>Pago de Fra NO. ZAP0002540</t>
  </si>
  <si>
    <t>ZP0001</t>
  </si>
  <si>
    <t>Venta</t>
  </si>
  <si>
    <t>LOS CAIMOS ZAPATOS S.A.S.</t>
  </si>
  <si>
    <t>C-Cliente</t>
  </si>
  <si>
    <t>FV-Factura de Venta</t>
  </si>
  <si>
    <t>ZAPATOS REF 002ZP</t>
  </si>
  <si>
    <t>ZAPATOS REF 003ZP</t>
  </si>
  <si>
    <t>ZAPATOS REF 004ZP</t>
  </si>
  <si>
    <t>Venta de Mercancias</t>
  </si>
  <si>
    <t>Rete Fte (Renta)
Rete IVA
Rete ICA</t>
  </si>
  <si>
    <t>IMPUESTO DE INDUSTRIA Y COMERCIO RETENIDO</t>
  </si>
  <si>
    <t>0003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</si>
  <si>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</si>
  <si>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</si>
  <si>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</si>
  <si>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</si>
  <si>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</si>
  <si>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</si>
  <si>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</si>
  <si>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</si>
  <si>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</si>
  <si>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</si>
  <si>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</si>
  <si>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</si>
  <si>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</si>
  <si>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</si>
  <si>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</si>
  <si>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</si>
  <si>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</si>
  <si>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</si>
  <si>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</si>
  <si>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</si>
  <si>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</si>
  <si>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Zapatos Referencia cl025</t>
  </si>
  <si>
    <t>Compra</t>
  </si>
  <si>
    <t>DE-Documento Equivalente</t>
  </si>
  <si>
    <t>JUAN LOPEZ</t>
  </si>
  <si>
    <t>ZAPATO COLEGIAL CL025</t>
  </si>
  <si>
    <t>Rete Fte (RENTA)
Iva Teórico
Rete ICA</t>
  </si>
  <si>
    <t>DE0001</t>
  </si>
  <si>
    <t>Pago de compra mcia con DE0001</t>
  </si>
  <si>
    <t>CH0003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</si>
</sst>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6" formatCode="&quot;$&quot;\ #,##0_);[Red]\(&quot;$&quot;\ #,##0\)"/>
    <numFmt numFmtId="164" formatCode="_ &quot;$&quot;\ * #,##0.00_ ;_ &quot;$&quot;\ * \-#,##0.00_ ;_ &quot;$&quot;\ * &quot;-&quot;??_ ;_ @_ "/>
    <numFmt numFmtId="165" formatCode="_ * #,##0_ ;_ * \-#,##0_ ;_ * &quot;-&quot;_ ;_ @_ 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14"/>
      <name val="Tahoma"/>
      <family val="2"/>
    </font>
    <font>
      <b/>
      <sz val="14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b/>
      <sz val="11"/>
      <color theme="0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7" fillId="0" borderId="0"/>
    <xf numFmtId="9" fontId="9" fillId="0" borderId="0" applyFont="0" applyFill="0" applyBorder="0" applyAlignment="0" applyProtection="0"/>
  </cellStyleXfs>
  <cellXfs count="335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3" fontId="7" fillId="3" borderId="5" xfId="0" applyNumberFormat="1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0" fontId="3" fillId="5" borderId="5" xfId="0" applyFont="1" applyFill="1" applyBorder="1"/>
    <xf numFmtId="14" fontId="3" fillId="5" borderId="5" xfId="0" applyNumberFormat="1" applyFont="1" applyFill="1" applyBorder="1"/>
    <xf numFmtId="0" fontId="3" fillId="5" borderId="5" xfId="0" applyFont="1" applyFill="1" applyBorder="1" applyAlignment="1">
      <alignment horizontal="right"/>
    </xf>
    <xf numFmtId="3" fontId="0" fillId="5" borderId="5" xfId="0" applyNumberFormat="1" applyFill="1" applyBorder="1"/>
    <xf numFmtId="49" fontId="3" fillId="0" borderId="0" xfId="0" applyNumberFormat="1" applyFont="1"/>
    <xf numFmtId="49" fontId="7" fillId="3" borderId="5" xfId="0" applyNumberFormat="1" applyFont="1" applyFill="1" applyBorder="1" applyAlignment="1">
      <alignment horizontal="center"/>
    </xf>
    <xf numFmtId="49" fontId="3" fillId="5" borderId="5" xfId="0" applyNumberFormat="1" applyFont="1" applyFill="1" applyBorder="1"/>
    <xf numFmtId="49" fontId="3" fillId="0" borderId="5" xfId="0" applyNumberFormat="1" applyFont="1" applyBorder="1"/>
    <xf numFmtId="0" fontId="3" fillId="0" borderId="5" xfId="0" applyFont="1" applyFill="1" applyBorder="1"/>
    <xf numFmtId="49" fontId="3" fillId="0" borderId="5" xfId="0" applyNumberFormat="1" applyFont="1" applyFill="1" applyBorder="1"/>
    <xf numFmtId="14" fontId="3" fillId="0" borderId="5" xfId="0" applyNumberFormat="1" applyFont="1" applyFill="1" applyBorder="1"/>
    <xf numFmtId="0" fontId="3" fillId="0" borderId="5" xfId="0" applyFont="1" applyFill="1" applyBorder="1" applyAlignment="1">
      <alignment horizontal="right"/>
    </xf>
    <xf numFmtId="3" fontId="0" fillId="0" borderId="5" xfId="0" applyNumberForma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6" fillId="2" borderId="40" xfId="1" applyFont="1" applyFill="1" applyBorder="1" applyAlignment="1">
      <alignment horizontal="center"/>
    </xf>
    <xf numFmtId="0" fontId="16" fillId="2" borderId="41" xfId="1" applyFont="1" applyFill="1" applyBorder="1" applyAlignment="1">
      <alignment horizontal="center"/>
    </xf>
    <xf numFmtId="0" fontId="16" fillId="2" borderId="35" xfId="1" applyFont="1" applyFill="1" applyBorder="1" applyAlignment="1">
      <alignment horizontal="center"/>
    </xf>
    <xf numFmtId="0" fontId="16" fillId="2" borderId="36" xfId="1" applyFont="1" applyFill="1" applyBorder="1" applyAlignment="1">
      <alignment horizontal="center"/>
    </xf>
    <xf numFmtId="164" fontId="16" fillId="2" borderId="41" xfId="2" applyNumberFormat="1" applyFont="1" applyFill="1" applyBorder="1" applyAlignment="1">
      <alignment horizontal="center"/>
    </xf>
    <xf numFmtId="0" fontId="16" fillId="2" borderId="21" xfId="1" applyFont="1" applyFill="1" applyBorder="1" applyAlignment="1">
      <alignment horizontal="center"/>
    </xf>
    <xf numFmtId="0" fontId="16" fillId="2" borderId="42" xfId="1" applyFont="1" applyFill="1" applyBorder="1" applyAlignment="1">
      <alignment horizontal="center"/>
    </xf>
    <xf numFmtId="164" fontId="16" fillId="2" borderId="21" xfId="2" applyNumberFormat="1" applyFont="1" applyFill="1" applyBorder="1" applyAlignment="1">
      <alignment horizontal="center"/>
    </xf>
    <xf numFmtId="0" fontId="16" fillId="2" borderId="20" xfId="1" applyFont="1" applyFill="1" applyBorder="1" applyAlignment="1">
      <alignment horizontal="center"/>
    </xf>
    <xf numFmtId="0" fontId="16" fillId="2" borderId="22" xfId="1" applyFont="1" applyFill="1" applyBorder="1" applyAlignment="1">
      <alignment horizontal="center"/>
    </xf>
    <xf numFmtId="0" fontId="9" fillId="2" borderId="43" xfId="1" applyFill="1" applyBorder="1"/>
    <xf numFmtId="15" fontId="10" fillId="2" borderId="0" xfId="1" applyNumberFormat="1" applyFont="1" applyFill="1" applyBorder="1" applyAlignment="1">
      <alignment horizontal="center"/>
    </xf>
    <xf numFmtId="0" fontId="10" fillId="2" borderId="45" xfId="1" applyFont="1" applyFill="1" applyBorder="1"/>
    <xf numFmtId="0" fontId="10" fillId="2" borderId="32" xfId="2" applyNumberFormat="1" applyFont="1" applyFill="1" applyBorder="1" applyAlignment="1">
      <alignment horizontal="center"/>
    </xf>
    <xf numFmtId="164" fontId="10" fillId="2" borderId="46" xfId="2" applyNumberFormat="1" applyFont="1" applyFill="1" applyBorder="1"/>
    <xf numFmtId="164" fontId="10" fillId="2" borderId="47" xfId="2" applyNumberFormat="1" applyFont="1" applyFill="1" applyBorder="1"/>
    <xf numFmtId="0" fontId="10" fillId="2" borderId="33" xfId="2" applyNumberFormat="1" applyFont="1" applyFill="1" applyBorder="1"/>
    <xf numFmtId="164" fontId="10" fillId="2" borderId="34" xfId="2" applyNumberFormat="1" applyFont="1" applyFill="1" applyBorder="1"/>
    <xf numFmtId="0" fontId="9" fillId="2" borderId="4" xfId="1" applyFill="1" applyBorder="1"/>
    <xf numFmtId="15" fontId="10" fillId="2" borderId="49" xfId="1" applyNumberFormat="1" applyFont="1" applyFill="1" applyBorder="1" applyAlignment="1">
      <alignment horizontal="center"/>
    </xf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32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5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51" xfId="2" applyNumberFormat="1" applyFont="1" applyFill="1" applyBorder="1"/>
    <xf numFmtId="164" fontId="10" fillId="2" borderId="5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40" xfId="2" applyNumberFormat="1" applyFont="1" applyFill="1" applyBorder="1"/>
    <xf numFmtId="164" fontId="10" fillId="2" borderId="36" xfId="2" applyNumberFormat="1" applyFont="1" applyFill="1" applyBorder="1"/>
    <xf numFmtId="164" fontId="10" fillId="2" borderId="41" xfId="2" applyNumberFormat="1" applyFont="1" applyFill="1" applyBorder="1"/>
    <xf numFmtId="0" fontId="10" fillId="2" borderId="35" xfId="2" applyNumberFormat="1" applyFont="1" applyFill="1" applyBorder="1"/>
    <xf numFmtId="164" fontId="10" fillId="2" borderId="40" xfId="2" applyNumberFormat="1" applyFont="1" applyFill="1" applyBorder="1"/>
    <xf numFmtId="164" fontId="10" fillId="2" borderId="42" xfId="2" applyNumberFormat="1" applyFont="1" applyFill="1" applyBorder="1"/>
    <xf numFmtId="0" fontId="20" fillId="9" borderId="10" xfId="0" applyFont="1" applyFill="1" applyBorder="1" applyAlignment="1">
      <alignment horizontal="center" vertical="center" wrapText="1"/>
    </xf>
    <xf numFmtId="0" fontId="18" fillId="9" borderId="1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6" fontId="0" fillId="0" borderId="10" xfId="0" applyNumberFormat="1" applyBorder="1" applyAlignment="1">
      <alignment vertical="center" wrapText="1"/>
    </xf>
    <xf numFmtId="5" fontId="22" fillId="9" borderId="10" xfId="0" applyNumberFormat="1" applyFont="1" applyFill="1" applyBorder="1" applyAlignment="1">
      <alignment horizontal="center"/>
    </xf>
    <xf numFmtId="9" fontId="0" fillId="0" borderId="10" xfId="0" applyNumberFormat="1" applyBorder="1" applyAlignment="1">
      <alignment horizontal="center" vertical="center" wrapText="1"/>
    </xf>
    <xf numFmtId="10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0" fillId="0" borderId="16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27" fillId="0" borderId="0" xfId="0" applyFont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0" xfId="0" applyBorder="1" applyAlignment="1" applyProtection="1">
      <protection locked="0"/>
    </xf>
    <xf numFmtId="0" fontId="0" fillId="0" borderId="21" xfId="0" applyBorder="1" applyAlignment="1" applyProtection="1">
      <protection locked="0"/>
    </xf>
    <xf numFmtId="0" fontId="0" fillId="0" borderId="22" xfId="0" applyBorder="1" applyAlignment="1" applyProtection="1">
      <protection locked="0"/>
    </xf>
    <xf numFmtId="0" fontId="28" fillId="0" borderId="62" xfId="0" applyFont="1" applyBorder="1" applyProtection="1">
      <protection locked="0"/>
    </xf>
    <xf numFmtId="0" fontId="25" fillId="0" borderId="49" xfId="0" applyFont="1" applyBorder="1" applyProtection="1">
      <protection locked="0"/>
    </xf>
    <xf numFmtId="0" fontId="28" fillId="0" borderId="49" xfId="0" applyFont="1" applyBorder="1" applyProtection="1">
      <protection locked="0"/>
    </xf>
    <xf numFmtId="0" fontId="25" fillId="0" borderId="46" xfId="0" applyFont="1" applyBorder="1" applyProtection="1">
      <protection locked="0"/>
    </xf>
    <xf numFmtId="0" fontId="25" fillId="0" borderId="31" xfId="0" applyFont="1" applyBorder="1" applyProtection="1">
      <protection locked="0"/>
    </xf>
    <xf numFmtId="0" fontId="0" fillId="0" borderId="31" xfId="0" applyBorder="1" applyProtection="1">
      <protection locked="0"/>
    </xf>
    <xf numFmtId="0" fontId="0" fillId="0" borderId="54" xfId="0" applyBorder="1" applyProtection="1">
      <protection locked="0"/>
    </xf>
    <xf numFmtId="0" fontId="0" fillId="0" borderId="34" xfId="0" applyBorder="1" applyProtection="1">
      <protection locked="0"/>
    </xf>
    <xf numFmtId="0" fontId="25" fillId="0" borderId="49" xfId="0" applyFont="1" applyBorder="1" applyAlignment="1" applyProtection="1">
      <protection locked="0"/>
    </xf>
    <xf numFmtId="0" fontId="25" fillId="0" borderId="30" xfId="0" applyFont="1" applyBorder="1" applyProtection="1">
      <protection locked="0"/>
    </xf>
    <xf numFmtId="0" fontId="25" fillId="0" borderId="46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0" fontId="0" fillId="0" borderId="33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36" xfId="0" applyBorder="1" applyProtection="1">
      <protection locked="0"/>
    </xf>
    <xf numFmtId="0" fontId="0" fillId="0" borderId="50" xfId="0" applyBorder="1" applyProtection="1">
      <protection locked="0"/>
    </xf>
    <xf numFmtId="16" fontId="0" fillId="0" borderId="0" xfId="0" applyNumberFormat="1" applyProtection="1">
      <protection locked="0"/>
    </xf>
    <xf numFmtId="0" fontId="7" fillId="3" borderId="53" xfId="0" applyFont="1" applyFill="1" applyBorder="1" applyAlignment="1">
      <alignment horizontal="center"/>
    </xf>
    <xf numFmtId="49" fontId="7" fillId="3" borderId="53" xfId="0" applyNumberFormat="1" applyFont="1" applyFill="1" applyBorder="1" applyAlignment="1">
      <alignment horizontal="center"/>
    </xf>
    <xf numFmtId="3" fontId="7" fillId="3" borderId="53" xfId="0" applyNumberFormat="1" applyFont="1" applyFill="1" applyBorder="1" applyAlignment="1">
      <alignment horizontal="center"/>
    </xf>
    <xf numFmtId="3" fontId="3" fillId="0" borderId="5" xfId="0" applyNumberFormat="1" applyFont="1" applyBorder="1"/>
    <xf numFmtId="0" fontId="7" fillId="3" borderId="43" xfId="0" applyFont="1" applyFill="1" applyBorder="1" applyAlignment="1">
      <alignment horizontal="center"/>
    </xf>
    <xf numFmtId="0" fontId="7" fillId="3" borderId="45" xfId="0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9" fillId="0" borderId="0" xfId="0" applyFont="1" applyAlignment="1">
      <alignment horizontal="center"/>
    </xf>
    <xf numFmtId="0" fontId="3" fillId="13" borderId="5" xfId="0" applyFont="1" applyFill="1" applyBorder="1"/>
    <xf numFmtId="49" fontId="3" fillId="13" borderId="5" xfId="0" applyNumberFormat="1" applyFont="1" applyFill="1" applyBorder="1"/>
    <xf numFmtId="14" fontId="3" fillId="13" borderId="5" xfId="0" applyNumberFormat="1" applyFont="1" applyFill="1" applyBorder="1"/>
    <xf numFmtId="0" fontId="3" fillId="13" borderId="5" xfId="0" applyFont="1" applyFill="1" applyBorder="1" applyAlignment="1">
      <alignment horizontal="right"/>
    </xf>
    <xf numFmtId="3" fontId="0" fillId="13" borderId="5" xfId="0" applyNumberFormat="1" applyFill="1" applyBorder="1"/>
    <xf numFmtId="165" fontId="10" fillId="2" borderId="4" xfId="3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0" fontId="2" fillId="14" borderId="64" xfId="0" applyFont="1" applyFill="1" applyBorder="1" applyAlignment="1" applyProtection="1">
      <alignment horizontal="center" vertical="center"/>
      <protection locked="0"/>
    </xf>
    <xf numFmtId="0" fontId="2" fillId="14" borderId="65" xfId="0" applyFont="1" applyFill="1" applyBorder="1" applyAlignment="1" applyProtection="1">
      <alignment horizontal="center" vertical="center"/>
    </xf>
    <xf numFmtId="3" fontId="2" fillId="14" borderId="65" xfId="0" applyNumberFormat="1" applyFont="1" applyFill="1" applyBorder="1" applyAlignment="1" applyProtection="1">
      <alignment horizontal="center" vertical="center"/>
      <protection locked="0"/>
    </xf>
    <xf numFmtId="3" fontId="2" fillId="14" borderId="65" xfId="0" applyNumberFormat="1" applyFont="1" applyFill="1" applyBorder="1" applyAlignment="1" applyProtection="1">
      <alignment horizontal="center" vertical="center"/>
    </xf>
    <xf numFmtId="15" fontId="2" fillId="14" borderId="65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3" fillId="2" borderId="5" xfId="0" applyFont="1" applyFill="1" applyBorder="1"/>
    <xf numFmtId="49" fontId="3" fillId="2" borderId="5" xfId="0" applyNumberFormat="1" applyFont="1" applyFill="1" applyBorder="1"/>
    <xf numFmtId="14" fontId="3" fillId="2" borderId="5" xfId="0" applyNumberFormat="1" applyFont="1" applyFill="1" applyBorder="1"/>
    <xf numFmtId="0" fontId="3" fillId="2" borderId="5" xfId="0" applyFont="1" applyFill="1" applyBorder="1" applyAlignment="1">
      <alignment horizontal="right"/>
    </xf>
    <xf numFmtId="3" fontId="0" fillId="2" borderId="5" xfId="0" applyNumberFormat="1" applyFill="1" applyBorder="1"/>
    <xf numFmtId="0" fontId="0" fillId="0" borderId="60" xfId="0" applyBorder="1"/>
    <xf numFmtId="0" fontId="0" fillId="0" borderId="57" xfId="0" applyBorder="1"/>
    <xf numFmtId="0" fontId="0" fillId="0" borderId="52" xfId="0" applyBorder="1"/>
    <xf numFmtId="15" fontId="2" fillId="14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4" fillId="10" borderId="14" xfId="1" applyFont="1" applyFill="1" applyBorder="1" applyAlignment="1">
      <alignment horizontal="center"/>
    </xf>
    <xf numFmtId="0" fontId="14" fillId="10" borderId="38" xfId="1" applyFont="1" applyFill="1" applyBorder="1" applyAlignment="1">
      <alignment horizontal="center"/>
    </xf>
    <xf numFmtId="0" fontId="14" fillId="10" borderId="15" xfId="1" applyFont="1" applyFill="1" applyBorder="1" applyAlignment="1">
      <alignment horizont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9" fillId="2" borderId="37" xfId="1" applyFill="1" applyBorder="1" applyAlignment="1">
      <alignment horizontal="center" vertical="center"/>
    </xf>
    <xf numFmtId="0" fontId="9" fillId="2" borderId="39" xfId="1" applyFill="1" applyBorder="1" applyAlignment="1">
      <alignment horizontal="center" vertical="center"/>
    </xf>
    <xf numFmtId="0" fontId="14" fillId="2" borderId="17" xfId="1" applyFont="1" applyFill="1" applyBorder="1" applyAlignment="1">
      <alignment horizontal="center" vertical="center"/>
    </xf>
    <xf numFmtId="0" fontId="14" fillId="2" borderId="22" xfId="1" applyFont="1" applyFill="1" applyBorder="1" applyAlignment="1">
      <alignment horizontal="center" vertical="center"/>
    </xf>
    <xf numFmtId="0" fontId="14" fillId="8" borderId="14" xfId="1" applyFont="1" applyFill="1" applyBorder="1" applyAlignment="1">
      <alignment horizontal="center"/>
    </xf>
    <xf numFmtId="0" fontId="14" fillId="8" borderId="15" xfId="1" applyFont="1" applyFill="1" applyBorder="1" applyAlignment="1">
      <alignment horizontal="center"/>
    </xf>
    <xf numFmtId="0" fontId="14" fillId="6" borderId="38" xfId="1" applyFont="1" applyFill="1" applyBorder="1" applyAlignment="1">
      <alignment horizontal="center"/>
    </xf>
    <xf numFmtId="0" fontId="14" fillId="6" borderId="15" xfId="1" applyFont="1" applyFill="1" applyBorder="1" applyAlignment="1">
      <alignment horizontal="center"/>
    </xf>
    <xf numFmtId="0" fontId="15" fillId="9" borderId="38" xfId="1" applyFont="1" applyFill="1" applyBorder="1" applyAlignment="1">
      <alignment horizontal="center"/>
    </xf>
    <xf numFmtId="0" fontId="11" fillId="7" borderId="16" xfId="1" applyFont="1" applyFill="1" applyBorder="1" applyAlignment="1">
      <alignment horizontal="center"/>
    </xf>
    <xf numFmtId="0" fontId="11" fillId="7" borderId="13" xfId="1" applyFont="1" applyFill="1" applyBorder="1" applyAlignment="1">
      <alignment horizontal="center"/>
    </xf>
    <xf numFmtId="0" fontId="11" fillId="7" borderId="23" xfId="1" applyFont="1" applyFill="1" applyBorder="1" applyAlignment="1">
      <alignment horizontal="center"/>
    </xf>
    <xf numFmtId="0" fontId="11" fillId="7" borderId="25" xfId="1" applyFont="1" applyFill="1" applyBorder="1" applyAlignment="1">
      <alignment horizontal="center"/>
    </xf>
    <xf numFmtId="0" fontId="11" fillId="7" borderId="26" xfId="1" applyFont="1" applyFill="1" applyBorder="1" applyAlignment="1">
      <alignment horizontal="center"/>
    </xf>
    <xf numFmtId="0" fontId="11" fillId="7" borderId="27" xfId="1" applyFont="1" applyFill="1" applyBorder="1" applyAlignment="1">
      <alignment horizontal="center"/>
    </xf>
    <xf numFmtId="0" fontId="12" fillId="7" borderId="13" xfId="1" applyFont="1" applyFill="1" applyBorder="1" applyAlignment="1">
      <alignment horizontal="center"/>
    </xf>
    <xf numFmtId="0" fontId="12" fillId="7" borderId="23" xfId="1" applyFont="1" applyFill="1" applyBorder="1" applyAlignment="1">
      <alignment horizontal="center"/>
    </xf>
    <xf numFmtId="0" fontId="12" fillId="7" borderId="26" xfId="1" applyFont="1" applyFill="1" applyBorder="1" applyAlignment="1">
      <alignment horizontal="center"/>
    </xf>
    <xf numFmtId="0" fontId="12" fillId="7" borderId="27" xfId="1" applyFont="1" applyFill="1" applyBorder="1" applyAlignment="1">
      <alignment horizontal="center"/>
    </xf>
    <xf numFmtId="0" fontId="12" fillId="7" borderId="24" xfId="1" applyFont="1" applyFill="1" applyBorder="1" applyAlignment="1">
      <alignment horizontal="center"/>
    </xf>
    <xf numFmtId="0" fontId="12" fillId="7" borderId="28" xfId="1" applyFont="1" applyFill="1" applyBorder="1" applyAlignment="1">
      <alignment horizontal="center"/>
    </xf>
    <xf numFmtId="0" fontId="11" fillId="7" borderId="17" xfId="1" applyFont="1" applyFill="1" applyBorder="1" applyAlignment="1">
      <alignment horizontal="center"/>
    </xf>
    <xf numFmtId="0" fontId="11" fillId="7" borderId="29" xfId="1" applyFont="1" applyFill="1" applyBorder="1" applyAlignment="1">
      <alignment horizontal="center"/>
    </xf>
    <xf numFmtId="0" fontId="9" fillId="7" borderId="30" xfId="1" applyFill="1" applyBorder="1" applyAlignment="1">
      <alignment horizontal="center"/>
    </xf>
    <xf numFmtId="0" fontId="9" fillId="7" borderId="31" xfId="1" applyFill="1" applyBorder="1" applyAlignment="1">
      <alignment horizontal="center"/>
    </xf>
    <xf numFmtId="0" fontId="9" fillId="7" borderId="32" xfId="1" applyFill="1" applyBorder="1" applyAlignment="1">
      <alignment horizontal="center"/>
    </xf>
    <xf numFmtId="0" fontId="9" fillId="7" borderId="20" xfId="1" applyFill="1" applyBorder="1" applyAlignment="1">
      <alignment horizontal="center"/>
    </xf>
    <xf numFmtId="0" fontId="9" fillId="7" borderId="21" xfId="1" applyFill="1" applyBorder="1" applyAlignment="1">
      <alignment horizontal="center"/>
    </xf>
    <xf numFmtId="0" fontId="9" fillId="7" borderId="35" xfId="1" applyFill="1" applyBorder="1" applyAlignment="1">
      <alignment horizontal="center"/>
    </xf>
    <xf numFmtId="0" fontId="13" fillId="7" borderId="0" xfId="1" applyFont="1" applyFill="1" applyBorder="1" applyAlignment="1">
      <alignment horizontal="center"/>
    </xf>
    <xf numFmtId="0" fontId="13" fillId="7" borderId="33" xfId="1" applyFont="1" applyFill="1" applyBorder="1" applyAlignment="1">
      <alignment horizontal="center"/>
    </xf>
    <xf numFmtId="0" fontId="13" fillId="7" borderId="21" xfId="1" applyFont="1" applyFill="1" applyBorder="1" applyAlignment="1">
      <alignment horizontal="center"/>
    </xf>
    <xf numFmtId="0" fontId="13" fillId="7" borderId="35" xfId="1" applyFont="1" applyFill="1" applyBorder="1" applyAlignment="1">
      <alignment horizontal="center"/>
    </xf>
    <xf numFmtId="0" fontId="13" fillId="7" borderId="34" xfId="1" applyFont="1" applyFill="1" applyBorder="1" applyAlignment="1">
      <alignment horizontal="center"/>
    </xf>
    <xf numFmtId="0" fontId="13" fillId="7" borderId="36" xfId="1" applyFont="1" applyFill="1" applyBorder="1" applyAlignment="1">
      <alignment horizontal="center"/>
    </xf>
    <xf numFmtId="0" fontId="9" fillId="7" borderId="0" xfId="1" applyFill="1" applyBorder="1" applyAlignment="1">
      <alignment horizontal="center"/>
    </xf>
    <xf numFmtId="0" fontId="9" fillId="7" borderId="19" xfId="1" applyFill="1" applyBorder="1" applyAlignment="1">
      <alignment horizontal="center"/>
    </xf>
    <xf numFmtId="0" fontId="9" fillId="7" borderId="22" xfId="1" applyFill="1" applyBorder="1" applyAlignment="1">
      <alignment horizontal="center"/>
    </xf>
    <xf numFmtId="6" fontId="0" fillId="0" borderId="10" xfId="0" applyNumberFormat="1" applyBorder="1" applyAlignment="1">
      <alignment vertical="center" wrapText="1"/>
    </xf>
    <xf numFmtId="0" fontId="19" fillId="6" borderId="14" xfId="0" applyFont="1" applyFill="1" applyBorder="1" applyAlignment="1">
      <alignment horizontal="center"/>
    </xf>
    <xf numFmtId="0" fontId="19" fillId="6" borderId="38" xfId="0" applyFont="1" applyFill="1" applyBorder="1" applyAlignment="1">
      <alignment horizontal="center"/>
    </xf>
    <xf numFmtId="0" fontId="19" fillId="6" borderId="15" xfId="0" applyFont="1" applyFill="1" applyBorder="1" applyAlignment="1">
      <alignment horizont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23" fillId="11" borderId="14" xfId="0" applyFont="1" applyFill="1" applyBorder="1" applyAlignment="1">
      <alignment horizontal="center"/>
    </xf>
    <xf numFmtId="0" fontId="23" fillId="11" borderId="38" xfId="0" applyFont="1" applyFill="1" applyBorder="1" applyAlignment="1">
      <alignment horizontal="center"/>
    </xf>
    <xf numFmtId="0" fontId="23" fillId="11" borderId="15" xfId="0" applyFont="1" applyFill="1" applyBorder="1" applyAlignment="1">
      <alignment horizontal="center"/>
    </xf>
    <xf numFmtId="0" fontId="0" fillId="0" borderId="16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10" borderId="55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0" fillId="10" borderId="56" xfId="0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 wrapText="1"/>
    </xf>
    <xf numFmtId="0" fontId="24" fillId="10" borderId="2" xfId="0" applyFont="1" applyFill="1" applyBorder="1" applyAlignment="1">
      <alignment horizontal="center" vertical="center" wrapText="1"/>
    </xf>
    <xf numFmtId="0" fontId="24" fillId="10" borderId="3" xfId="0" applyFont="1" applyFill="1" applyBorder="1" applyAlignment="1">
      <alignment horizontal="center" vertical="center" wrapText="1"/>
    </xf>
    <xf numFmtId="0" fontId="24" fillId="10" borderId="5" xfId="0" applyFont="1" applyFill="1" applyBorder="1" applyAlignment="1">
      <alignment horizontal="center" vertical="center" wrapText="1"/>
    </xf>
    <xf numFmtId="0" fontId="24" fillId="10" borderId="6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1" fillId="12" borderId="4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6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6" xfId="0" applyNumberFormat="1" applyBorder="1" applyAlignment="1">
      <alignment horizontal="center" vertical="center" wrapText="1"/>
    </xf>
    <xf numFmtId="0" fontId="0" fillId="0" borderId="31" xfId="0" applyNumberFormat="1" applyBorder="1" applyAlignment="1">
      <alignment horizontal="center" vertical="center" wrapText="1"/>
    </xf>
    <xf numFmtId="0" fontId="0" fillId="0" borderId="32" xfId="0" applyNumberFormat="1" applyBorder="1" applyAlignment="1">
      <alignment horizontal="center" vertical="center" wrapText="1"/>
    </xf>
    <xf numFmtId="0" fontId="0" fillId="0" borderId="28" xfId="0" applyNumberFormat="1" applyBorder="1" applyAlignment="1">
      <alignment horizontal="center" vertical="center" wrapText="1"/>
    </xf>
    <xf numFmtId="0" fontId="0" fillId="0" borderId="26" xfId="0" applyNumberFormat="1" applyBorder="1" applyAlignment="1">
      <alignment horizontal="center" vertical="center" wrapText="1"/>
    </xf>
    <xf numFmtId="0" fontId="0" fillId="0" borderId="27" xfId="0" applyNumberFormat="1" applyBorder="1" applyAlignment="1">
      <alignment horizontal="center" vertical="center" wrapText="1"/>
    </xf>
    <xf numFmtId="0" fontId="25" fillId="0" borderId="46" xfId="0" applyNumberFormat="1" applyFont="1" applyBorder="1" applyAlignment="1">
      <alignment horizontal="center" vertical="center" wrapText="1"/>
    </xf>
    <xf numFmtId="0" fontId="25" fillId="0" borderId="31" xfId="0" applyNumberFormat="1" applyFont="1" applyBorder="1" applyAlignment="1">
      <alignment horizontal="center" vertical="center" wrapText="1"/>
    </xf>
    <xf numFmtId="0" fontId="25" fillId="0" borderId="54" xfId="0" applyNumberFormat="1" applyFont="1" applyBorder="1" applyAlignment="1">
      <alignment horizontal="center" vertical="center" wrapText="1"/>
    </xf>
    <xf numFmtId="0" fontId="25" fillId="0" borderId="28" xfId="0" applyNumberFormat="1" applyFont="1" applyBorder="1" applyAlignment="1">
      <alignment horizontal="center" vertical="center" wrapText="1"/>
    </xf>
    <xf numFmtId="0" fontId="25" fillId="0" borderId="26" xfId="0" applyNumberFormat="1" applyFont="1" applyBorder="1" applyAlignment="1">
      <alignment horizontal="center" vertical="center" wrapText="1"/>
    </xf>
    <xf numFmtId="0" fontId="25" fillId="0" borderId="29" xfId="0" applyNumberFormat="1" applyFont="1" applyBorder="1" applyAlignment="1">
      <alignment horizontal="center" vertical="center" wrapText="1"/>
    </xf>
    <xf numFmtId="0" fontId="1" fillId="12" borderId="18" xfId="0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center" vertical="center" wrapText="1"/>
    </xf>
    <xf numFmtId="0" fontId="1" fillId="12" borderId="33" xfId="0" applyFont="1" applyFill="1" applyBorder="1" applyAlignment="1">
      <alignment horizontal="center" vertical="center" wrapText="1"/>
    </xf>
    <xf numFmtId="0" fontId="1" fillId="12" borderId="25" xfId="0" applyFont="1" applyFill="1" applyBorder="1" applyAlignment="1">
      <alignment horizontal="center" vertical="center" wrapText="1"/>
    </xf>
    <xf numFmtId="0" fontId="1" fillId="12" borderId="26" xfId="0" applyFont="1" applyFill="1" applyBorder="1" applyAlignment="1">
      <alignment horizontal="center" vertical="center" wrapText="1"/>
    </xf>
    <xf numFmtId="0" fontId="1" fillId="12" borderId="27" xfId="0" applyFont="1" applyFill="1" applyBorder="1" applyAlignment="1">
      <alignment horizontal="center" vertical="center" wrapText="1"/>
    </xf>
    <xf numFmtId="0" fontId="0" fillId="0" borderId="54" xfId="0" applyNumberFormat="1" applyBorder="1" applyAlignment="1">
      <alignment horizontal="center" vertical="center" wrapText="1"/>
    </xf>
    <xf numFmtId="0" fontId="0" fillId="0" borderId="29" xfId="0" applyNumberFormat="1" applyBorder="1" applyAlignment="1">
      <alignment horizontal="center" vertical="center" wrapText="1"/>
    </xf>
    <xf numFmtId="0" fontId="26" fillId="12" borderId="4" xfId="0" applyFont="1" applyFill="1" applyBorder="1" applyAlignment="1">
      <alignment horizontal="center" vertical="center" wrapText="1"/>
    </xf>
    <xf numFmtId="0" fontId="26" fillId="12" borderId="5" xfId="0" applyFont="1" applyFill="1" applyBorder="1" applyAlignment="1">
      <alignment horizontal="center" vertical="center" wrapText="1"/>
    </xf>
    <xf numFmtId="0" fontId="26" fillId="12" borderId="7" xfId="0" applyFont="1" applyFill="1" applyBorder="1" applyAlignment="1">
      <alignment horizontal="center" vertical="center" wrapText="1"/>
    </xf>
    <xf numFmtId="0" fontId="26" fillId="12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36" xfId="0" applyNumberFormat="1" applyBorder="1" applyAlignment="1">
      <alignment horizontal="center" vertical="center" wrapText="1"/>
    </xf>
    <xf numFmtId="0" fontId="0" fillId="0" borderId="21" xfId="0" applyNumberFormat="1" applyBorder="1" applyAlignment="1">
      <alignment horizontal="center" vertical="center" wrapText="1"/>
    </xf>
    <xf numFmtId="0" fontId="0" fillId="0" borderId="35" xfId="0" applyNumberFormat="1" applyBorder="1" applyAlignment="1">
      <alignment horizontal="center" vertical="center" wrapText="1"/>
    </xf>
    <xf numFmtId="0" fontId="0" fillId="0" borderId="22" xfId="0" applyNumberForma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49" fontId="0" fillId="0" borderId="57" xfId="0" applyNumberFormat="1" applyBorder="1" applyAlignment="1" applyProtection="1">
      <alignment horizontal="center" wrapText="1"/>
      <protection locked="0"/>
    </xf>
    <xf numFmtId="49" fontId="0" fillId="0" borderId="49" xfId="0" applyNumberFormat="1" applyBorder="1" applyAlignment="1" applyProtection="1">
      <alignment horizontal="center" wrapText="1"/>
      <protection locked="0"/>
    </xf>
    <xf numFmtId="49" fontId="0" fillId="0" borderId="56" xfId="0" applyNumberFormat="1" applyBorder="1" applyAlignment="1" applyProtection="1">
      <alignment horizontal="center" wrapText="1"/>
      <protection locked="0"/>
    </xf>
    <xf numFmtId="0" fontId="1" fillId="0" borderId="58" xfId="0" applyFont="1" applyBorder="1" applyAlignment="1" applyProtection="1">
      <alignment horizontal="center"/>
      <protection locked="0"/>
    </xf>
    <xf numFmtId="0" fontId="1" fillId="0" borderId="59" xfId="0" applyFont="1" applyBorder="1" applyAlignment="1" applyProtection="1">
      <alignment horizontal="center"/>
      <protection locked="0"/>
    </xf>
    <xf numFmtId="0" fontId="1" fillId="0" borderId="55" xfId="0" applyFont="1" applyBorder="1" applyAlignment="1" applyProtection="1">
      <alignment horizontal="center"/>
      <protection locked="0"/>
    </xf>
    <xf numFmtId="0" fontId="1" fillId="0" borderId="60" xfId="0" applyFont="1" applyBorder="1" applyAlignment="1" applyProtection="1">
      <alignment horizontal="center"/>
      <protection locked="0"/>
    </xf>
    <xf numFmtId="0" fontId="1" fillId="0" borderId="61" xfId="0" applyFont="1" applyBorder="1" applyAlignment="1" applyProtection="1">
      <alignment horizontal="center"/>
      <protection locked="0"/>
    </xf>
    <xf numFmtId="0" fontId="0" fillId="0" borderId="62" xfId="0" applyBorder="1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0" fillId="0" borderId="56" xfId="0" applyBorder="1" applyAlignment="1" applyProtection="1">
      <alignment horizontal="center"/>
      <protection locked="0"/>
    </xf>
    <xf numFmtId="0" fontId="0" fillId="0" borderId="57" xfId="0" applyBorder="1" applyAlignment="1" applyProtection="1">
      <alignment horizontal="center"/>
      <protection locked="0"/>
    </xf>
    <xf numFmtId="3" fontId="0" fillId="0" borderId="57" xfId="0" applyNumberFormat="1" applyBorder="1" applyAlignment="1" applyProtection="1">
      <alignment horizontal="center"/>
      <protection locked="0"/>
    </xf>
    <xf numFmtId="3" fontId="0" fillId="0" borderId="49" xfId="0" applyNumberFormat="1" applyBorder="1" applyAlignment="1" applyProtection="1">
      <alignment horizontal="center"/>
      <protection locked="0"/>
    </xf>
    <xf numFmtId="3" fontId="0" fillId="0" borderId="56" xfId="0" applyNumberFormat="1" applyBorder="1" applyAlignment="1" applyProtection="1">
      <alignment horizontal="center"/>
      <protection locked="0"/>
    </xf>
    <xf numFmtId="0" fontId="0" fillId="0" borderId="63" xfId="0" applyBorder="1" applyAlignment="1" applyProtection="1">
      <alignment horizontal="center"/>
      <protection locked="0"/>
    </xf>
    <xf numFmtId="0" fontId="25" fillId="0" borderId="49" xfId="0" applyFont="1" applyBorder="1" applyAlignment="1" applyProtection="1">
      <alignment horizontal="center"/>
      <protection locked="0"/>
    </xf>
    <xf numFmtId="0" fontId="25" fillId="0" borderId="56" xfId="0" applyFont="1" applyBorder="1" applyAlignment="1" applyProtection="1">
      <alignment horizontal="center"/>
      <protection locked="0"/>
    </xf>
    <xf numFmtId="0" fontId="25" fillId="0" borderId="31" xfId="0" applyFont="1" applyBorder="1" applyAlignment="1" applyProtection="1">
      <alignment horizontal="left"/>
      <protection locked="0"/>
    </xf>
    <xf numFmtId="0" fontId="25" fillId="0" borderId="32" xfId="0" applyFont="1" applyBorder="1" applyAlignment="1" applyProtection="1">
      <alignment horizontal="left"/>
      <protection locked="0"/>
    </xf>
    <xf numFmtId="0" fontId="18" fillId="6" borderId="14" xfId="0" applyFont="1" applyFill="1" applyBorder="1" applyAlignment="1">
      <alignment horizontal="center"/>
    </xf>
    <xf numFmtId="0" fontId="18" fillId="6" borderId="38" xfId="0" applyFont="1" applyFill="1" applyBorder="1" applyAlignment="1">
      <alignment horizontal="center"/>
    </xf>
    <xf numFmtId="0" fontId="18" fillId="6" borderId="15" xfId="0" applyFont="1" applyFill="1" applyBorder="1" applyAlignment="1">
      <alignment horizontal="center"/>
    </xf>
    <xf numFmtId="0" fontId="27" fillId="0" borderId="16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7" fillId="0" borderId="17" xfId="0" applyFont="1" applyBorder="1" applyAlignment="1">
      <alignment horizontal="center"/>
    </xf>
  </cellXfs>
  <cellStyles count="7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7326</xdr:rowOff>
    </xdr:from>
    <xdr:to>
      <xdr:col>2</xdr:col>
      <xdr:colOff>247650</xdr:colOff>
      <xdr:row>4</xdr:row>
      <xdr:rowOff>21996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26"/>
          <a:ext cx="1683727" cy="6814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2</xdr:row>
      <xdr:rowOff>52916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8890" cy="719666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</xdr:row>
      <xdr:rowOff>123825</xdr:rowOff>
    </xdr:from>
    <xdr:to>
      <xdr:col>11</xdr:col>
      <xdr:colOff>243416</xdr:colOff>
      <xdr:row>6</xdr:row>
      <xdr:rowOff>370417</xdr:rowOff>
    </xdr:to>
    <xdr:cxnSp macro="">
      <xdr:nvCxnSpPr>
        <xdr:cNvPr id="3" name="2 Conector recto"/>
        <xdr:cNvCxnSpPr/>
      </xdr:nvCxnSpPr>
      <xdr:spPr>
        <a:xfrm>
          <a:off x="12276667" y="2145242"/>
          <a:ext cx="1259416" cy="839258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19</xdr:row>
      <xdr:rowOff>3827</xdr:rowOff>
    </xdr:from>
    <xdr:to>
      <xdr:col>18</xdr:col>
      <xdr:colOff>0</xdr:colOff>
      <xdr:row>22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5" y="3451877"/>
          <a:ext cx="2543175" cy="691498"/>
        </a:xfrm>
        <a:prstGeom prst="rect">
          <a:avLst/>
        </a:prstGeom>
      </xdr:spPr>
    </xdr:pic>
    <xdr:clientData/>
  </xdr:twoCellAnchor>
  <xdr:twoCellAnchor editAs="oneCell">
    <xdr:from>
      <xdr:col>6</xdr:col>
      <xdr:colOff>200025</xdr:colOff>
      <xdr:row>59</xdr:row>
      <xdr:rowOff>3827</xdr:rowOff>
    </xdr:from>
    <xdr:to>
      <xdr:col>18</xdr:col>
      <xdr:colOff>0</xdr:colOff>
      <xdr:row>61</xdr:row>
      <xdr:rowOff>235324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731" y="3444033"/>
          <a:ext cx="2489387" cy="6909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5000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ERCEROS" displayName="TERCEROS" ref="A1:D10" totalsRowShown="0" headerRowDxfId="10" dataDxfId="9">
  <autoFilter ref="A1:D10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N529"/>
  <sheetViews>
    <sheetView showGridLines="0" tabSelected="1" zoomScale="115" zoomScaleNormal="115" workbookViewId="0">
      <pane ySplit="5" topLeftCell="A52" activePane="bottomLeft" state="frozen"/>
      <selection pane="bottomLeft" activeCell="H58" sqref="H58"/>
    </sheetView>
  </sheetViews>
  <sheetFormatPr baseColWidth="10" defaultRowHeight="15" outlineLevelRow="1" x14ac:dyDescent="0.25"/>
  <cols>
    <col min="1" max="1" width="15.85546875" style="1" customWidth="1"/>
    <col min="2" max="2" width="5.7109375" style="33" customWidth="1"/>
    <col min="3" max="3" width="12.5703125" style="1" bestFit="1" customWidth="1"/>
    <col min="4" max="4" width="12.42578125" style="1" bestFit="1" customWidth="1"/>
    <col min="5" max="5" width="15.28515625" style="1" bestFit="1" customWidth="1"/>
    <col min="6" max="6" width="11.42578125" style="27"/>
    <col min="7" max="9" width="11.42578125" style="1"/>
    <col min="10" max="10" width="11.42578125" style="1" customWidth="1"/>
    <col min="11" max="12" width="12" style="11" bestFit="1" customWidth="1"/>
    <col min="13" max="13" width="7.140625" style="11" customWidth="1"/>
  </cols>
  <sheetData>
    <row r="1" spans="1:13" ht="16.5" thickBot="1" x14ac:dyDescent="0.3">
      <c r="D1" s="1" t="s">
        <v>1389</v>
      </c>
      <c r="H1" s="26" t="s">
        <v>1388</v>
      </c>
      <c r="I1" s="187">
        <f>SUM(K:K)-SUM(L:L)</f>
        <v>0</v>
      </c>
      <c r="J1" s="188"/>
      <c r="K1" s="19"/>
      <c r="L1" s="19"/>
      <c r="M1" s="19"/>
    </row>
    <row r="2" spans="1:13" ht="15.75" thickBot="1" x14ac:dyDescent="0.3">
      <c r="D2" s="1" t="s">
        <v>1400</v>
      </c>
      <c r="I2" s="189" t="s">
        <v>1416</v>
      </c>
      <c r="J2" s="190"/>
      <c r="K2" s="19"/>
      <c r="L2" s="19"/>
      <c r="M2" s="19"/>
    </row>
    <row r="3" spans="1:13" x14ac:dyDescent="0.25">
      <c r="D3" s="1" t="s">
        <v>1402</v>
      </c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21" t="s">
        <v>0</v>
      </c>
      <c r="B5" s="34" t="s">
        <v>1404</v>
      </c>
      <c r="C5" s="21" t="s">
        <v>1</v>
      </c>
      <c r="D5" s="21" t="s">
        <v>2</v>
      </c>
      <c r="E5" s="21" t="s">
        <v>3</v>
      </c>
      <c r="F5" s="21" t="s">
        <v>4</v>
      </c>
      <c r="G5" s="21" t="s">
        <v>5</v>
      </c>
      <c r="H5" s="21" t="s">
        <v>6</v>
      </c>
      <c r="I5" s="21" t="s">
        <v>1375</v>
      </c>
      <c r="J5" s="21" t="s">
        <v>1376</v>
      </c>
      <c r="K5" s="22" t="s">
        <v>7</v>
      </c>
      <c r="L5" s="22" t="s">
        <v>8</v>
      </c>
      <c r="M5" s="22" t="s">
        <v>1545</v>
      </c>
    </row>
    <row r="6" spans="1:13" hidden="1" outlineLevel="1" x14ac:dyDescent="0.25">
      <c r="A6" s="37" t="s">
        <v>9</v>
      </c>
      <c r="B6" s="38" t="s">
        <v>1405</v>
      </c>
      <c r="C6" s="39">
        <v>41276</v>
      </c>
      <c r="D6" s="37"/>
      <c r="E6" s="37"/>
      <c r="F6" s="40" t="s">
        <v>1378</v>
      </c>
      <c r="G6" s="37" t="str">
        <f>IFERROR(VLOOKUP(F6,TERCEROS[],3,FALSE),"")</f>
        <v>ZAPATOCA S.A.S</v>
      </c>
      <c r="H6" s="37" t="s">
        <v>1380</v>
      </c>
      <c r="I6" s="37">
        <v>310505</v>
      </c>
      <c r="J6" s="37" t="str">
        <f t="shared" ref="J6:J38" si="0">IFERROR(VLOOKUP(I6,PUC,2,FALSE),"")</f>
        <v xml:space="preserve">CAPITAL AUTORIZADO </v>
      </c>
      <c r="K6" s="41"/>
      <c r="L6" s="41">
        <v>300000000</v>
      </c>
      <c r="M6" s="41"/>
    </row>
    <row r="7" spans="1:13" hidden="1" outlineLevel="1" x14ac:dyDescent="0.25">
      <c r="A7" s="37" t="s">
        <v>9</v>
      </c>
      <c r="B7" s="38" t="s">
        <v>1405</v>
      </c>
      <c r="C7" s="39">
        <v>41276</v>
      </c>
      <c r="D7" s="37"/>
      <c r="E7" s="37"/>
      <c r="F7" s="40" t="s">
        <v>1378</v>
      </c>
      <c r="G7" s="37" t="str">
        <f>IFERROR(VLOOKUP(F7,TERCEROS[],3,FALSE),"")</f>
        <v>ZAPATOCA S.A.S</v>
      </c>
      <c r="H7" s="37" t="s">
        <v>1380</v>
      </c>
      <c r="I7" s="37">
        <v>310510</v>
      </c>
      <c r="J7" s="37" t="str">
        <f t="shared" si="0"/>
        <v xml:space="preserve">CAPITAL POR SUSCRIBIR (DB) </v>
      </c>
      <c r="K7" s="41">
        <v>300000000</v>
      </c>
      <c r="L7" s="41"/>
      <c r="M7" s="41"/>
    </row>
    <row r="8" spans="1:13" hidden="1" outlineLevel="1" x14ac:dyDescent="0.25">
      <c r="A8" s="37" t="s">
        <v>9</v>
      </c>
      <c r="B8" s="38" t="s">
        <v>1405</v>
      </c>
      <c r="C8" s="39">
        <v>41276</v>
      </c>
      <c r="D8" s="37"/>
      <c r="E8" s="37"/>
      <c r="F8" s="40" t="s">
        <v>1378</v>
      </c>
      <c r="G8" s="37" t="str">
        <f>IFERROR(VLOOKUP(F8,TERCEROS[],3,FALSE),"")</f>
        <v>ZAPATOCA S.A.S</v>
      </c>
      <c r="H8" s="37" t="s">
        <v>1380</v>
      </c>
      <c r="I8" s="37">
        <v>310510</v>
      </c>
      <c r="J8" s="37" t="str">
        <f t="shared" si="0"/>
        <v xml:space="preserve">CAPITAL POR SUSCRIBIR (DB) </v>
      </c>
      <c r="K8" s="41"/>
      <c r="L8" s="41">
        <v>150000000</v>
      </c>
      <c r="M8" s="41"/>
    </row>
    <row r="9" spans="1:13" hidden="1" outlineLevel="1" x14ac:dyDescent="0.25">
      <c r="A9" s="37" t="s">
        <v>9</v>
      </c>
      <c r="B9" s="38" t="s">
        <v>1405</v>
      </c>
      <c r="C9" s="39">
        <v>41276</v>
      </c>
      <c r="D9" s="37"/>
      <c r="E9" s="37"/>
      <c r="F9" s="40" t="s">
        <v>1378</v>
      </c>
      <c r="G9" s="37" t="str">
        <f>IFERROR(VLOOKUP(F9,TERCEROS[],3,FALSE),"")</f>
        <v>ZAPATOCA S.A.S</v>
      </c>
      <c r="H9" s="37" t="s">
        <v>1380</v>
      </c>
      <c r="I9" s="37">
        <v>310515</v>
      </c>
      <c r="J9" s="37" t="str">
        <f t="shared" si="0"/>
        <v xml:space="preserve">CAPITAL SUSCRITO POR COBRAR (DB) </v>
      </c>
      <c r="K9" s="41">
        <v>150000000</v>
      </c>
      <c r="L9" s="41"/>
      <c r="M9" s="41"/>
    </row>
    <row r="10" spans="1:13" hidden="1" outlineLevel="1" x14ac:dyDescent="0.25">
      <c r="A10" s="37" t="s">
        <v>9</v>
      </c>
      <c r="B10" s="38" t="s">
        <v>1405</v>
      </c>
      <c r="C10" s="39">
        <v>41276</v>
      </c>
      <c r="D10" s="37"/>
      <c r="E10" s="37"/>
      <c r="F10" s="40">
        <v>83215563</v>
      </c>
      <c r="G10" s="37" t="str">
        <f>IFERROR(VLOOKUP(F10,TERCEROS[],3,FALSE),"")</f>
        <v>PEPITO PEREZ</v>
      </c>
      <c r="H10" s="37" t="s">
        <v>1386</v>
      </c>
      <c r="I10" s="37">
        <v>154005</v>
      </c>
      <c r="J10" s="37" t="str">
        <f t="shared" si="0"/>
        <v xml:space="preserve">AUTOS, CAMIONETAS Y CAMPEROS </v>
      </c>
      <c r="K10" s="41"/>
      <c r="L10" s="41">
        <v>16000000</v>
      </c>
      <c r="M10" s="41"/>
    </row>
    <row r="11" spans="1:13" hidden="1" outlineLevel="1" x14ac:dyDescent="0.25">
      <c r="A11" s="37" t="s">
        <v>9</v>
      </c>
      <c r="B11" s="38" t="s">
        <v>1405</v>
      </c>
      <c r="C11" s="39">
        <v>41276</v>
      </c>
      <c r="D11" s="37"/>
      <c r="E11" s="37"/>
      <c r="F11" s="40">
        <v>83215563</v>
      </c>
      <c r="G11" s="37" t="str">
        <f>IFERROR(VLOOKUP(F11,TERCEROS[],3,FALSE),"")</f>
        <v>PEPITO PEREZ</v>
      </c>
      <c r="H11" s="37" t="s">
        <v>1386</v>
      </c>
      <c r="I11" s="37">
        <v>31051501</v>
      </c>
      <c r="J11" s="37" t="str">
        <f t="shared" si="0"/>
        <v>PEPITO PEREZ</v>
      </c>
      <c r="K11" s="41">
        <v>16000000</v>
      </c>
      <c r="L11" s="41"/>
      <c r="M11" s="41"/>
    </row>
    <row r="12" spans="1:13" hidden="1" outlineLevel="1" x14ac:dyDescent="0.25">
      <c r="A12" s="37" t="s">
        <v>9</v>
      </c>
      <c r="B12" s="38" t="s">
        <v>1405</v>
      </c>
      <c r="C12" s="39">
        <v>41276</v>
      </c>
      <c r="D12" s="37"/>
      <c r="E12" s="37"/>
      <c r="F12" s="40">
        <v>83215563</v>
      </c>
      <c r="G12" s="37" t="str">
        <f>IFERROR(VLOOKUP(F12,TERCEROS[],3,FALSE),"")</f>
        <v>PEPITO PEREZ</v>
      </c>
      <c r="H12" s="37" t="s">
        <v>1387</v>
      </c>
      <c r="I12" s="37">
        <v>150405</v>
      </c>
      <c r="J12" s="37" t="str">
        <f t="shared" si="0"/>
        <v xml:space="preserve">URBANOS </v>
      </c>
      <c r="K12" s="41"/>
      <c r="L12" s="41">
        <v>22000000</v>
      </c>
      <c r="M12" s="41"/>
    </row>
    <row r="13" spans="1:13" hidden="1" outlineLevel="1" x14ac:dyDescent="0.25">
      <c r="A13" s="37" t="s">
        <v>9</v>
      </c>
      <c r="B13" s="38" t="s">
        <v>1405</v>
      </c>
      <c r="C13" s="39">
        <v>41276</v>
      </c>
      <c r="D13" s="37"/>
      <c r="E13" s="37"/>
      <c r="F13" s="40">
        <v>83215563</v>
      </c>
      <c r="G13" s="37" t="str">
        <f>IFERROR(VLOOKUP(F13,TERCEROS[],3,FALSE),"")</f>
        <v>PEPITO PEREZ</v>
      </c>
      <c r="H13" s="37" t="s">
        <v>1387</v>
      </c>
      <c r="I13" s="37">
        <v>31051501</v>
      </c>
      <c r="J13" s="37" t="str">
        <f t="shared" si="0"/>
        <v>PEPITO PEREZ</v>
      </c>
      <c r="K13" s="41">
        <v>22000000</v>
      </c>
      <c r="L13" s="41"/>
      <c r="M13" s="41"/>
    </row>
    <row r="14" spans="1:13" hidden="1" outlineLevel="1" x14ac:dyDescent="0.25">
      <c r="A14" s="37" t="s">
        <v>9</v>
      </c>
      <c r="B14" s="38" t="s">
        <v>1405</v>
      </c>
      <c r="C14" s="39">
        <v>41276</v>
      </c>
      <c r="D14" s="37"/>
      <c r="E14" s="37"/>
      <c r="F14" s="40">
        <v>1204001553</v>
      </c>
      <c r="G14" s="37" t="str">
        <f>IFERROR(VLOOKUP(F14,TERCEROS[],3,FALSE),"")</f>
        <v>WILMER CORDOBA</v>
      </c>
      <c r="H14" s="37" t="s">
        <v>1392</v>
      </c>
      <c r="I14" s="37">
        <v>31051502</v>
      </c>
      <c r="J14" s="37" t="str">
        <f t="shared" si="0"/>
        <v>WILMER CORDOBA</v>
      </c>
      <c r="K14" s="41"/>
      <c r="L14" s="41">
        <v>12000000</v>
      </c>
      <c r="M14" s="41"/>
    </row>
    <row r="15" spans="1:13" hidden="1" outlineLevel="1" x14ac:dyDescent="0.25">
      <c r="A15" s="37" t="s">
        <v>9</v>
      </c>
      <c r="B15" s="38" t="s">
        <v>1405</v>
      </c>
      <c r="C15" s="39">
        <v>41276</v>
      </c>
      <c r="D15" s="37"/>
      <c r="E15" s="37"/>
      <c r="F15" s="40">
        <v>1204001553</v>
      </c>
      <c r="G15" s="37" t="str">
        <f>IFERROR(VLOOKUP(F15,TERCEROS[],3,FALSE),"")</f>
        <v>WILMER CORDOBA</v>
      </c>
      <c r="H15" s="37" t="s">
        <v>1392</v>
      </c>
      <c r="I15" s="37">
        <v>110505</v>
      </c>
      <c r="J15" s="37" t="str">
        <f t="shared" si="0"/>
        <v xml:space="preserve">CAJA GENERAL </v>
      </c>
      <c r="K15" s="41">
        <v>12000000</v>
      </c>
      <c r="L15" s="41"/>
      <c r="M15" s="41"/>
    </row>
    <row r="16" spans="1:13" hidden="1" outlineLevel="1" x14ac:dyDescent="0.25">
      <c r="A16" s="37" t="s">
        <v>9</v>
      </c>
      <c r="B16" s="38" t="s">
        <v>1405</v>
      </c>
      <c r="C16" s="39">
        <v>41276</v>
      </c>
      <c r="D16" s="37"/>
      <c r="E16" s="37"/>
      <c r="F16" s="40">
        <v>1204001553</v>
      </c>
      <c r="G16" s="37" t="str">
        <f>IFERROR(VLOOKUP(F16,TERCEROS[],3,FALSE),"")</f>
        <v>WILMER CORDOBA</v>
      </c>
      <c r="H16" s="37" t="s">
        <v>1393</v>
      </c>
      <c r="I16" s="37">
        <v>31051502</v>
      </c>
      <c r="J16" s="37" t="str">
        <f t="shared" si="0"/>
        <v>WILMER CORDOBA</v>
      </c>
      <c r="K16" s="41"/>
      <c r="L16" s="41">
        <v>7000000</v>
      </c>
      <c r="M16" s="41"/>
    </row>
    <row r="17" spans="1:13" hidden="1" outlineLevel="1" x14ac:dyDescent="0.25">
      <c r="A17" s="37" t="s">
        <v>9</v>
      </c>
      <c r="B17" s="38" t="s">
        <v>1405</v>
      </c>
      <c r="C17" s="39">
        <v>41276</v>
      </c>
      <c r="D17" s="37"/>
      <c r="E17" s="37"/>
      <c r="F17" s="40">
        <v>1204001553</v>
      </c>
      <c r="G17" s="37" t="str">
        <f>IFERROR(VLOOKUP(F17,TERCEROS[],3,FALSE),"")</f>
        <v>WILMER CORDOBA</v>
      </c>
      <c r="H17" s="37" t="s">
        <v>1393</v>
      </c>
      <c r="I17" s="37">
        <v>150405</v>
      </c>
      <c r="J17" s="37" t="str">
        <f t="shared" si="0"/>
        <v xml:space="preserve">URBANOS </v>
      </c>
      <c r="K17" s="41">
        <v>7000000</v>
      </c>
      <c r="L17" s="41"/>
      <c r="M17" s="41"/>
    </row>
    <row r="18" spans="1:13" hidden="1" outlineLevel="1" x14ac:dyDescent="0.25">
      <c r="A18" s="37" t="s">
        <v>9</v>
      </c>
      <c r="B18" s="38" t="s">
        <v>1405</v>
      </c>
      <c r="C18" s="39">
        <v>41276</v>
      </c>
      <c r="D18" s="37"/>
      <c r="E18" s="37"/>
      <c r="F18" s="40">
        <v>1204001553</v>
      </c>
      <c r="G18" s="37" t="str">
        <f>IFERROR(VLOOKUP(F18,TERCEROS[],3,FALSE),"")</f>
        <v>WILMER CORDOBA</v>
      </c>
      <c r="H18" s="37" t="s">
        <v>1394</v>
      </c>
      <c r="I18" s="37">
        <v>31051502</v>
      </c>
      <c r="J18" s="37" t="str">
        <f t="shared" si="0"/>
        <v>WILMER CORDOBA</v>
      </c>
      <c r="K18" s="41"/>
      <c r="L18" s="41">
        <v>11000000</v>
      </c>
      <c r="M18" s="41"/>
    </row>
    <row r="19" spans="1:13" hidden="1" outlineLevel="1" x14ac:dyDescent="0.25">
      <c r="A19" s="37" t="s">
        <v>9</v>
      </c>
      <c r="B19" s="38" t="s">
        <v>1405</v>
      </c>
      <c r="C19" s="39">
        <v>41276</v>
      </c>
      <c r="D19" s="37"/>
      <c r="E19" s="37"/>
      <c r="F19" s="40">
        <v>1204001553</v>
      </c>
      <c r="G19" s="37" t="str">
        <f>IFERROR(VLOOKUP(F19,TERCEROS[],3,FALSE),"")</f>
        <v>WILMER CORDOBA</v>
      </c>
      <c r="H19" s="37" t="s">
        <v>1394</v>
      </c>
      <c r="I19" s="37">
        <v>151610</v>
      </c>
      <c r="J19" s="37" t="str">
        <f t="shared" si="0"/>
        <v xml:space="preserve">OFICINAS </v>
      </c>
      <c r="K19" s="41">
        <v>11000000</v>
      </c>
      <c r="L19" s="41"/>
      <c r="M19" s="41"/>
    </row>
    <row r="20" spans="1:13" hidden="1" outlineLevel="1" x14ac:dyDescent="0.25">
      <c r="A20" s="37" t="s">
        <v>9</v>
      </c>
      <c r="B20" s="38" t="s">
        <v>1405</v>
      </c>
      <c r="C20" s="39">
        <v>41276</v>
      </c>
      <c r="D20" s="37"/>
      <c r="E20" s="37"/>
      <c r="F20" s="40">
        <v>101901555</v>
      </c>
      <c r="G20" s="37" t="str">
        <f>IFERROR(VLOOKUP(F20,TERCEROS[],3,FALSE),"")</f>
        <v>LUZ MOLINA</v>
      </c>
      <c r="H20" s="37" t="s">
        <v>1395</v>
      </c>
      <c r="I20" s="37">
        <v>31051503</v>
      </c>
      <c r="J20" s="37" t="str">
        <f t="shared" si="0"/>
        <v>LUZ MOLINA</v>
      </c>
      <c r="K20" s="41"/>
      <c r="L20" s="41">
        <v>30000000</v>
      </c>
      <c r="M20" s="41"/>
    </row>
    <row r="21" spans="1:13" hidden="1" outlineLevel="1" x14ac:dyDescent="0.25">
      <c r="A21" s="37" t="s">
        <v>9</v>
      </c>
      <c r="B21" s="38" t="s">
        <v>1405</v>
      </c>
      <c r="C21" s="39">
        <v>41276</v>
      </c>
      <c r="D21" s="37"/>
      <c r="E21" s="37"/>
      <c r="F21" s="40">
        <v>101901555</v>
      </c>
      <c r="G21" s="37" t="str">
        <f>IFERROR(VLOOKUP(F21,TERCEROS[],3,FALSE),"")</f>
        <v>LUZ MOLINA</v>
      </c>
      <c r="H21" s="37" t="s">
        <v>1395</v>
      </c>
      <c r="I21" s="37">
        <v>151610</v>
      </c>
      <c r="J21" s="37" t="str">
        <f t="shared" si="0"/>
        <v xml:space="preserve">OFICINAS </v>
      </c>
      <c r="K21" s="41">
        <v>30000000</v>
      </c>
      <c r="L21" s="41"/>
      <c r="M21" s="41"/>
    </row>
    <row r="22" spans="1:13" hidden="1" outlineLevel="1" x14ac:dyDescent="0.25">
      <c r="A22" s="37" t="s">
        <v>9</v>
      </c>
      <c r="B22" s="38" t="s">
        <v>1405</v>
      </c>
      <c r="C22" s="39">
        <v>41276</v>
      </c>
      <c r="D22" s="37"/>
      <c r="E22" s="37"/>
      <c r="F22" s="40">
        <v>101901555</v>
      </c>
      <c r="G22" s="37" t="str">
        <f>IFERROR(VLOOKUP(F22,TERCEROS[],3,FALSE),"")</f>
        <v>LUZ MOLINA</v>
      </c>
      <c r="H22" s="37" t="s">
        <v>1397</v>
      </c>
      <c r="I22" s="37">
        <v>31051503</v>
      </c>
      <c r="J22" s="37" t="str">
        <f t="shared" si="0"/>
        <v>LUZ MOLINA</v>
      </c>
      <c r="K22" s="41"/>
      <c r="L22" s="41">
        <v>2500000</v>
      </c>
      <c r="M22" s="41"/>
    </row>
    <row r="23" spans="1:13" hidden="1" outlineLevel="1" x14ac:dyDescent="0.25">
      <c r="A23" s="37" t="s">
        <v>9</v>
      </c>
      <c r="B23" s="38" t="s">
        <v>1405</v>
      </c>
      <c r="C23" s="39">
        <v>41276</v>
      </c>
      <c r="D23" s="37"/>
      <c r="E23" s="37"/>
      <c r="F23" s="40">
        <v>101901555</v>
      </c>
      <c r="G23" s="37" t="str">
        <f>IFERROR(VLOOKUP(F23,TERCEROS[],3,FALSE),"")</f>
        <v>LUZ MOLINA</v>
      </c>
      <c r="H23" s="37" t="s">
        <v>1397</v>
      </c>
      <c r="I23" s="37">
        <v>15280501</v>
      </c>
      <c r="J23" s="37" t="str">
        <f t="shared" si="0"/>
        <v>COMPUTADOR MARCA DELL</v>
      </c>
      <c r="K23" s="41">
        <v>2500000</v>
      </c>
      <c r="L23" s="41"/>
      <c r="M23" s="41"/>
    </row>
    <row r="24" spans="1:13" hidden="1" outlineLevel="1" x14ac:dyDescent="0.25">
      <c r="A24" s="29" t="s">
        <v>9</v>
      </c>
      <c r="B24" s="35" t="s">
        <v>1406</v>
      </c>
      <c r="C24" s="30">
        <v>41276</v>
      </c>
      <c r="D24" s="29"/>
      <c r="E24" s="29"/>
      <c r="F24" s="31">
        <v>900000030</v>
      </c>
      <c r="G24" s="29" t="str">
        <f>IFERROR(VLOOKUP(F24,TERCEROS[],3,FALSE),"")</f>
        <v>BANCONTABLE</v>
      </c>
      <c r="H24" s="29" t="s">
        <v>1399</v>
      </c>
      <c r="I24" s="29">
        <v>111005</v>
      </c>
      <c r="J24" s="29" t="str">
        <f t="shared" si="0"/>
        <v xml:space="preserve">MONEDA NACIONAL </v>
      </c>
      <c r="K24" s="32">
        <v>12000000</v>
      </c>
      <c r="L24" s="32"/>
      <c r="M24" s="32"/>
    </row>
    <row r="25" spans="1:13" hidden="1" outlineLevel="1" x14ac:dyDescent="0.25">
      <c r="A25" s="29" t="s">
        <v>9</v>
      </c>
      <c r="B25" s="35" t="s">
        <v>1406</v>
      </c>
      <c r="C25" s="30">
        <v>41276</v>
      </c>
      <c r="D25" s="29"/>
      <c r="E25" s="29"/>
      <c r="F25" s="31">
        <v>900000030</v>
      </c>
      <c r="G25" s="29" t="str">
        <f>IFERROR(VLOOKUP(F25,TERCEROS[],3,FALSE),"")</f>
        <v>BANCONTABLE</v>
      </c>
      <c r="H25" s="29" t="s">
        <v>1399</v>
      </c>
      <c r="I25" s="29">
        <v>110505</v>
      </c>
      <c r="J25" s="29" t="str">
        <f t="shared" si="0"/>
        <v xml:space="preserve">CAJA GENERAL </v>
      </c>
      <c r="K25" s="32"/>
      <c r="L25" s="32">
        <v>12000000</v>
      </c>
      <c r="M25" s="32"/>
    </row>
    <row r="26" spans="1:13" hidden="1" outlineLevel="1" x14ac:dyDescent="0.25">
      <c r="A26" s="23" t="s">
        <v>1407</v>
      </c>
      <c r="B26" s="36" t="s">
        <v>1405</v>
      </c>
      <c r="C26" s="24">
        <v>41276</v>
      </c>
      <c r="D26" s="23" t="s">
        <v>1408</v>
      </c>
      <c r="E26" s="24">
        <v>41276</v>
      </c>
      <c r="F26" s="28" t="s">
        <v>1409</v>
      </c>
      <c r="G26" s="37" t="str">
        <f>IFERROR(VLOOKUP(F26,TERCEROS[],3,FALSE),"")</f>
        <v>INMOBILIARIA SERVICES S.A</v>
      </c>
      <c r="H26" s="23" t="s">
        <v>1511</v>
      </c>
      <c r="I26" s="23">
        <v>170525</v>
      </c>
      <c r="J26" s="23" t="str">
        <f t="shared" si="0"/>
        <v xml:space="preserve">ARRENDAMIENTOS </v>
      </c>
      <c r="K26" s="25">
        <v>3879310.3448275868</v>
      </c>
      <c r="L26" s="25"/>
      <c r="M26" s="25"/>
    </row>
    <row r="27" spans="1:13" hidden="1" outlineLevel="1" x14ac:dyDescent="0.25">
      <c r="A27" s="23" t="s">
        <v>1407</v>
      </c>
      <c r="B27" s="36" t="s">
        <v>1405</v>
      </c>
      <c r="C27" s="24">
        <v>41276</v>
      </c>
      <c r="D27" s="23" t="s">
        <v>1408</v>
      </c>
      <c r="E27" s="24">
        <v>41276</v>
      </c>
      <c r="F27" s="28" t="s">
        <v>1409</v>
      </c>
      <c r="G27" s="37" t="str">
        <f>IFERROR(VLOOKUP(F27,TERCEROS[],3,FALSE),"")</f>
        <v>INMOBILIARIA SERVICES S.A</v>
      </c>
      <c r="H27" s="23" t="s">
        <v>1511</v>
      </c>
      <c r="I27" s="23">
        <v>240802</v>
      </c>
      <c r="J27" s="23" t="str">
        <f t="shared" si="0"/>
        <v>IVA DESCONTABLE</v>
      </c>
      <c r="K27" s="25">
        <v>620689.65517241391</v>
      </c>
      <c r="L27" s="25"/>
      <c r="M27" s="25"/>
    </row>
    <row r="28" spans="1:13" hidden="1" outlineLevel="1" x14ac:dyDescent="0.25">
      <c r="A28" s="23" t="s">
        <v>1407</v>
      </c>
      <c r="B28" s="36" t="s">
        <v>1405</v>
      </c>
      <c r="C28" s="24">
        <v>41276</v>
      </c>
      <c r="D28" s="23" t="s">
        <v>1408</v>
      </c>
      <c r="E28" s="24">
        <v>41276</v>
      </c>
      <c r="F28" s="28" t="s">
        <v>1409</v>
      </c>
      <c r="G28" s="37" t="str">
        <f>IFERROR(VLOOKUP(F28,TERCEROS[],3,FALSE),"")</f>
        <v>INMOBILIARIA SERVICES S.A</v>
      </c>
      <c r="H28" s="23" t="s">
        <v>1511</v>
      </c>
      <c r="I28" s="23">
        <v>236530</v>
      </c>
      <c r="J28" s="23" t="str">
        <f t="shared" si="0"/>
        <v xml:space="preserve">ARRENDAMIENTOS </v>
      </c>
      <c r="K28" s="25"/>
      <c r="L28" s="25">
        <f>+K26*3.5/100</f>
        <v>135775.86206896554</v>
      </c>
      <c r="M28" s="25"/>
    </row>
    <row r="29" spans="1:13" hidden="1" outlineLevel="1" x14ac:dyDescent="0.25">
      <c r="A29" s="23" t="s">
        <v>1407</v>
      </c>
      <c r="B29" s="36" t="s">
        <v>1405</v>
      </c>
      <c r="C29" s="24">
        <v>41276</v>
      </c>
      <c r="D29" s="23" t="s">
        <v>1408</v>
      </c>
      <c r="E29" s="24">
        <v>41276</v>
      </c>
      <c r="F29" s="28" t="s">
        <v>1409</v>
      </c>
      <c r="G29" s="37" t="str">
        <f>IFERROR(VLOOKUP(F29,TERCEROS[],3,FALSE),"")</f>
        <v>INMOBILIARIA SERVICES S.A</v>
      </c>
      <c r="H29" s="23" t="s">
        <v>1511</v>
      </c>
      <c r="I29" s="23">
        <v>233540</v>
      </c>
      <c r="J29" s="23" t="str">
        <f t="shared" si="0"/>
        <v xml:space="preserve">ARRENDAMIENTOS </v>
      </c>
      <c r="K29" s="25"/>
      <c r="L29" s="25">
        <f>+K26+K27-L28</f>
        <v>4364224.1379310358</v>
      </c>
      <c r="M29" s="25"/>
    </row>
    <row r="30" spans="1:13" hidden="1" outlineLevel="1" x14ac:dyDescent="0.25">
      <c r="A30" s="23" t="s">
        <v>1543</v>
      </c>
      <c r="B30" s="36" t="s">
        <v>1405</v>
      </c>
      <c r="C30" s="24">
        <v>41276</v>
      </c>
      <c r="D30" s="23" t="s">
        <v>1408</v>
      </c>
      <c r="E30" s="24">
        <v>41276</v>
      </c>
      <c r="F30" s="28" t="s">
        <v>1409</v>
      </c>
      <c r="G30" s="37" t="str">
        <f>IFERROR(VLOOKUP(F30,TERCEROS[],3,FALSE),"")</f>
        <v>INMOBILIARIA SERVICES S.A</v>
      </c>
      <c r="H30" s="23" t="s">
        <v>1544</v>
      </c>
      <c r="I30" s="23">
        <v>233540</v>
      </c>
      <c r="J30" s="23" t="str">
        <f t="shared" si="0"/>
        <v xml:space="preserve">ARRENDAMIENTOS </v>
      </c>
      <c r="K30" s="25">
        <v>4364224</v>
      </c>
      <c r="L30" s="25"/>
      <c r="M30" s="25"/>
    </row>
    <row r="31" spans="1:13" hidden="1" outlineLevel="1" x14ac:dyDescent="0.25">
      <c r="A31" s="23" t="s">
        <v>1543</v>
      </c>
      <c r="B31" s="36" t="s">
        <v>1405</v>
      </c>
      <c r="C31" s="24">
        <v>41276</v>
      </c>
      <c r="D31" s="23" t="s">
        <v>1408</v>
      </c>
      <c r="E31" s="24">
        <v>41276</v>
      </c>
      <c r="F31" s="28" t="s">
        <v>1409</v>
      </c>
      <c r="G31" s="37" t="str">
        <f>IFERROR(VLOOKUP(F31,TERCEROS[],3,FALSE),"")</f>
        <v>INMOBILIARIA SERVICES S.A</v>
      </c>
      <c r="H31" s="23" t="s">
        <v>1544</v>
      </c>
      <c r="I31" s="23">
        <v>1110050501</v>
      </c>
      <c r="J31" s="23" t="str">
        <f t="shared" si="0"/>
        <v>CUENTA CORRIENTE NO. 008000356956</v>
      </c>
      <c r="K31" s="25"/>
      <c r="L31" s="25">
        <v>4364224</v>
      </c>
      <c r="M31" s="142" t="s">
        <v>1534</v>
      </c>
    </row>
    <row r="32" spans="1:13" hidden="1" outlineLevel="1" x14ac:dyDescent="0.25">
      <c r="A32" s="156" t="s">
        <v>1407</v>
      </c>
      <c r="B32" s="157" t="s">
        <v>1406</v>
      </c>
      <c r="C32" s="158">
        <v>41284</v>
      </c>
      <c r="D32" s="157" t="s">
        <v>1415</v>
      </c>
      <c r="E32" s="158">
        <v>41282</v>
      </c>
      <c r="F32" s="159">
        <v>900555235</v>
      </c>
      <c r="G32" s="156" t="str">
        <f>IFERROR(VLOOKUP(F32,TERCEROS[],3,FALSE),"")</f>
        <v>ZAPATEROS BIG LTDA</v>
      </c>
      <c r="H32" s="156" t="s">
        <v>1552</v>
      </c>
      <c r="I32" s="156">
        <v>14350101</v>
      </c>
      <c r="J32" s="156" t="str">
        <f t="shared" si="0"/>
        <v>ZAPATO REFERENCIA 002zp</v>
      </c>
      <c r="K32" s="160">
        <f>200*12000</f>
        <v>2400000</v>
      </c>
      <c r="L32" s="160"/>
      <c r="M32" s="160"/>
    </row>
    <row r="33" spans="1:14" hidden="1" outlineLevel="1" x14ac:dyDescent="0.25">
      <c r="A33" s="156" t="s">
        <v>1407</v>
      </c>
      <c r="B33" s="157" t="s">
        <v>1406</v>
      </c>
      <c r="C33" s="158">
        <v>41284</v>
      </c>
      <c r="D33" s="157" t="s">
        <v>1415</v>
      </c>
      <c r="E33" s="158">
        <v>41282</v>
      </c>
      <c r="F33" s="159">
        <v>900555235</v>
      </c>
      <c r="G33" s="156" t="str">
        <f>IFERROR(VLOOKUP(F33,TERCEROS[],3,FALSE),"")</f>
        <v>ZAPATEROS BIG LTDA</v>
      </c>
      <c r="H33" s="156" t="s">
        <v>1552</v>
      </c>
      <c r="I33" s="156">
        <v>14350102</v>
      </c>
      <c r="J33" s="156" t="str">
        <f t="shared" si="0"/>
        <v>ZAPATO REFERENCIA 003zp</v>
      </c>
      <c r="K33" s="160">
        <f>100*15200</f>
        <v>1520000</v>
      </c>
      <c r="L33" s="160"/>
      <c r="M33" s="160"/>
    </row>
    <row r="34" spans="1:14" hidden="1" outlineLevel="1" x14ac:dyDescent="0.25">
      <c r="A34" s="156" t="s">
        <v>1407</v>
      </c>
      <c r="B34" s="157" t="s">
        <v>1406</v>
      </c>
      <c r="C34" s="158">
        <v>41284</v>
      </c>
      <c r="D34" s="157" t="s">
        <v>1415</v>
      </c>
      <c r="E34" s="158">
        <v>41282</v>
      </c>
      <c r="F34" s="159">
        <v>900555235</v>
      </c>
      <c r="G34" s="156" t="str">
        <f>IFERROR(VLOOKUP(F34,TERCEROS[],3,FALSE),"")</f>
        <v>ZAPATEROS BIG LTDA</v>
      </c>
      <c r="H34" s="156" t="s">
        <v>1552</v>
      </c>
      <c r="I34" s="156">
        <v>14350103</v>
      </c>
      <c r="J34" s="156" t="str">
        <f t="shared" si="0"/>
        <v>ZAPATO REFERENCIA 004zp</v>
      </c>
      <c r="K34" s="160">
        <f>120*16850</f>
        <v>2022000</v>
      </c>
      <c r="L34" s="160"/>
      <c r="M34" s="160"/>
      <c r="N34" s="11"/>
    </row>
    <row r="35" spans="1:14" hidden="1" outlineLevel="1" x14ac:dyDescent="0.25">
      <c r="A35" s="156" t="s">
        <v>1407</v>
      </c>
      <c r="B35" s="157" t="s">
        <v>1406</v>
      </c>
      <c r="C35" s="158">
        <v>41284</v>
      </c>
      <c r="D35" s="157" t="s">
        <v>1415</v>
      </c>
      <c r="E35" s="158">
        <v>41282</v>
      </c>
      <c r="F35" s="159">
        <v>900555235</v>
      </c>
      <c r="G35" s="156" t="str">
        <f>IFERROR(VLOOKUP(F35,TERCEROS[],3,FALSE),"")</f>
        <v>ZAPATEROS BIG LTDA</v>
      </c>
      <c r="H35" s="156" t="s">
        <v>1552</v>
      </c>
      <c r="I35" s="156">
        <v>240802</v>
      </c>
      <c r="J35" s="156" t="str">
        <f t="shared" si="0"/>
        <v>IVA DESCONTABLE</v>
      </c>
      <c r="K35" s="160">
        <f>5942000*16%</f>
        <v>950720</v>
      </c>
      <c r="L35" s="160"/>
      <c r="M35" s="160"/>
      <c r="N35" s="11"/>
    </row>
    <row r="36" spans="1:14" hidden="1" outlineLevel="1" x14ac:dyDescent="0.25">
      <c r="A36" s="156" t="s">
        <v>1407</v>
      </c>
      <c r="B36" s="157" t="s">
        <v>1406</v>
      </c>
      <c r="C36" s="158">
        <v>41284</v>
      </c>
      <c r="D36" s="157" t="s">
        <v>1415</v>
      </c>
      <c r="E36" s="158">
        <v>41282</v>
      </c>
      <c r="F36" s="159">
        <v>900555235</v>
      </c>
      <c r="G36" s="156" t="str">
        <f>IFERROR(VLOOKUP(F36,TERCEROS[],3,FALSE),"")</f>
        <v>ZAPATEROS BIG LTDA</v>
      </c>
      <c r="H36" s="156" t="s">
        <v>1552</v>
      </c>
      <c r="I36" s="156">
        <v>236540</v>
      </c>
      <c r="J36" s="156" t="str">
        <f t="shared" si="0"/>
        <v xml:space="preserve">COMPRAS </v>
      </c>
      <c r="K36" s="160"/>
      <c r="L36" s="160">
        <v>207970.00000000003</v>
      </c>
      <c r="M36" s="160"/>
      <c r="N36" s="11">
        <f>+K32+K33+K34</f>
        <v>5942000</v>
      </c>
    </row>
    <row r="37" spans="1:14" hidden="1" outlineLevel="1" x14ac:dyDescent="0.25">
      <c r="A37" s="156" t="s">
        <v>1407</v>
      </c>
      <c r="B37" s="157" t="s">
        <v>1406</v>
      </c>
      <c r="C37" s="158">
        <v>41284</v>
      </c>
      <c r="D37" s="157" t="s">
        <v>1415</v>
      </c>
      <c r="E37" s="158">
        <v>41282</v>
      </c>
      <c r="F37" s="159">
        <v>900555235</v>
      </c>
      <c r="G37" s="156" t="str">
        <f>IFERROR(VLOOKUP(F37,TERCEROS[],3,FALSE),"")</f>
        <v>ZAPATEROS BIG LTDA</v>
      </c>
      <c r="H37" s="156" t="s">
        <v>1552</v>
      </c>
      <c r="I37" s="156">
        <v>220501</v>
      </c>
      <c r="J37" s="156" t="str">
        <f t="shared" si="0"/>
        <v>PROVEEDORES NACIONALES</v>
      </c>
      <c r="K37" s="160"/>
      <c r="L37" s="160">
        <f>+K32+K33+K34+K35-L36</f>
        <v>6684750</v>
      </c>
      <c r="M37" s="160"/>
    </row>
    <row r="38" spans="1:14" hidden="1" outlineLevel="1" x14ac:dyDescent="0.25">
      <c r="A38" s="23" t="s">
        <v>1543</v>
      </c>
      <c r="B38" s="36" t="s">
        <v>1406</v>
      </c>
      <c r="C38" s="24">
        <v>41284</v>
      </c>
      <c r="D38" s="23" t="s">
        <v>1415</v>
      </c>
      <c r="E38" s="24">
        <v>41282</v>
      </c>
      <c r="F38" s="28">
        <v>900555235</v>
      </c>
      <c r="G38" s="23" t="str">
        <f>IFERROR(VLOOKUP(F38,TERCEROS[],3,FALSE),"")</f>
        <v>ZAPATEROS BIG LTDA</v>
      </c>
      <c r="H38" s="23" t="s">
        <v>1558</v>
      </c>
      <c r="I38" s="23">
        <v>220501</v>
      </c>
      <c r="J38" s="23" t="str">
        <f t="shared" si="0"/>
        <v>PROVEEDORES NACIONALES</v>
      </c>
      <c r="K38" s="25">
        <v>3342375</v>
      </c>
      <c r="L38" s="25"/>
      <c r="M38" s="25"/>
    </row>
    <row r="39" spans="1:14" hidden="1" outlineLevel="1" x14ac:dyDescent="0.25">
      <c r="A39" s="23" t="s">
        <v>1543</v>
      </c>
      <c r="B39" s="36" t="s">
        <v>1406</v>
      </c>
      <c r="C39" s="24">
        <v>41284</v>
      </c>
      <c r="D39" s="23" t="s">
        <v>1415</v>
      </c>
      <c r="E39" s="24">
        <v>41282</v>
      </c>
      <c r="F39" s="28">
        <v>900555235</v>
      </c>
      <c r="G39" s="23" t="str">
        <f>IFERROR(VLOOKUP(F39,TERCEROS[],3,FALSE),"")</f>
        <v>ZAPATEROS BIG LTDA</v>
      </c>
      <c r="H39" s="23" t="s">
        <v>1558</v>
      </c>
      <c r="I39" s="23">
        <v>1110050501</v>
      </c>
      <c r="J39" s="23" t="str">
        <f t="shared" ref="J39:J63" si="1">IFERROR(VLOOKUP(I39,PUC,2,FALSE),"")</f>
        <v>CUENTA CORRIENTE NO. 008000356956</v>
      </c>
      <c r="K39" s="25"/>
      <c r="L39" s="25">
        <v>3342375</v>
      </c>
      <c r="M39" s="23" t="s">
        <v>1555</v>
      </c>
    </row>
    <row r="40" spans="1:14" hidden="1" outlineLevel="1" x14ac:dyDescent="0.25">
      <c r="A40" s="156" t="s">
        <v>1563</v>
      </c>
      <c r="B40" s="157" t="s">
        <v>1559</v>
      </c>
      <c r="C40" s="158">
        <v>41289</v>
      </c>
      <c r="D40" s="156"/>
      <c r="E40" s="156"/>
      <c r="F40" s="159">
        <v>800211212</v>
      </c>
      <c r="G40" s="156" t="str">
        <f>IFERROR(VLOOKUP(F40,TERCEROS[],3,FALSE),"")</f>
        <v>LOS CAIMOS ZAPATOS S.A.S.</v>
      </c>
      <c r="H40" s="156" t="s">
        <v>1567</v>
      </c>
      <c r="I40" s="156">
        <v>41352401</v>
      </c>
      <c r="J40" s="156" t="str">
        <f t="shared" si="1"/>
        <v>ZAPATOS REF 002ZP</v>
      </c>
      <c r="K40" s="160"/>
      <c r="L40" s="160">
        <v>1116379.31</v>
      </c>
      <c r="M40" s="160"/>
    </row>
    <row r="41" spans="1:14" hidden="1" outlineLevel="1" x14ac:dyDescent="0.25">
      <c r="A41" s="156" t="s">
        <v>1563</v>
      </c>
      <c r="B41" s="157" t="s">
        <v>1559</v>
      </c>
      <c r="C41" s="158">
        <v>41289</v>
      </c>
      <c r="D41" s="156"/>
      <c r="E41" s="156"/>
      <c r="F41" s="159">
        <v>800211212</v>
      </c>
      <c r="G41" s="156" t="str">
        <f>IFERROR(VLOOKUP(F41,TERCEROS[],3,FALSE),"")</f>
        <v>LOS CAIMOS ZAPATOS S.A.S.</v>
      </c>
      <c r="H41" s="156" t="s">
        <v>1567</v>
      </c>
      <c r="I41" s="156">
        <v>41352403</v>
      </c>
      <c r="J41" s="156" t="str">
        <f t="shared" si="1"/>
        <v>ZAPATOS REF 004ZP</v>
      </c>
      <c r="K41" s="160"/>
      <c r="L41" s="160">
        <v>1876000</v>
      </c>
      <c r="M41" s="160"/>
    </row>
    <row r="42" spans="1:14" hidden="1" outlineLevel="1" x14ac:dyDescent="0.25">
      <c r="A42" s="156" t="s">
        <v>1563</v>
      </c>
      <c r="B42" s="157" t="s">
        <v>1559</v>
      </c>
      <c r="C42" s="158">
        <v>41289</v>
      </c>
      <c r="D42" s="156"/>
      <c r="E42" s="156"/>
      <c r="F42" s="159">
        <v>800211212</v>
      </c>
      <c r="G42" s="156" t="str">
        <f>IFERROR(VLOOKUP(F42,TERCEROS[],3,FALSE),"")</f>
        <v>LOS CAIMOS ZAPATOS S.A.S.</v>
      </c>
      <c r="H42" s="156" t="s">
        <v>1567</v>
      </c>
      <c r="I42" s="156">
        <v>240801</v>
      </c>
      <c r="J42" s="156" t="str">
        <f t="shared" si="1"/>
        <v>IVA GENERADO</v>
      </c>
      <c r="K42" s="160"/>
      <c r="L42" s="160">
        <v>478780.68960000004</v>
      </c>
      <c r="M42" s="160"/>
      <c r="N42">
        <f>SUBTOTAL(9,L40:L41)</f>
        <v>2992379.31</v>
      </c>
    </row>
    <row r="43" spans="1:14" hidden="1" outlineLevel="1" x14ac:dyDescent="0.25">
      <c r="A43" s="156" t="s">
        <v>1563</v>
      </c>
      <c r="B43" s="157" t="s">
        <v>1559</v>
      </c>
      <c r="C43" s="158">
        <v>41289</v>
      </c>
      <c r="D43" s="156"/>
      <c r="E43" s="156"/>
      <c r="F43" s="159">
        <v>800211212</v>
      </c>
      <c r="G43" s="156" t="str">
        <f>IFERROR(VLOOKUP(F43,TERCEROS[],3,FALSE),"")</f>
        <v>LOS CAIMOS ZAPATOS S.A.S.</v>
      </c>
      <c r="H43" s="156" t="s">
        <v>1567</v>
      </c>
      <c r="I43" s="156">
        <v>135515</v>
      </c>
      <c r="J43" s="156" t="str">
        <f t="shared" si="1"/>
        <v xml:space="preserve">RETENCION EN LA FUENTE </v>
      </c>
      <c r="K43" s="160">
        <v>121491</v>
      </c>
      <c r="L43" s="160"/>
      <c r="M43" s="160"/>
      <c r="N43">
        <v>3471159.9996000002</v>
      </c>
    </row>
    <row r="44" spans="1:14" hidden="1" outlineLevel="1" x14ac:dyDescent="0.25">
      <c r="A44" s="156" t="s">
        <v>1563</v>
      </c>
      <c r="B44" s="157" t="s">
        <v>1559</v>
      </c>
      <c r="C44" s="158">
        <v>41289</v>
      </c>
      <c r="D44" s="156"/>
      <c r="E44" s="156"/>
      <c r="F44" s="159">
        <v>800211212</v>
      </c>
      <c r="G44" s="156" t="str">
        <f>IFERROR(VLOOKUP(F44,TERCEROS[],3,FALSE),"")</f>
        <v>LOS CAIMOS ZAPATOS S.A.S.</v>
      </c>
      <c r="H44" s="156" t="s">
        <v>1567</v>
      </c>
      <c r="I44" s="156">
        <v>135517</v>
      </c>
      <c r="J44" s="156" t="str">
        <f t="shared" si="1"/>
        <v>IMPUESTO A LAS VENTAS RETENIDO</v>
      </c>
      <c r="K44" s="160">
        <f>+L42*15%</f>
        <v>71817.103440000006</v>
      </c>
      <c r="L44" s="160"/>
      <c r="M44" s="160"/>
      <c r="N44">
        <f>+N43*3.5/100</f>
        <v>121490.599986</v>
      </c>
    </row>
    <row r="45" spans="1:14" hidden="1" outlineLevel="1" x14ac:dyDescent="0.25">
      <c r="A45" s="156" t="s">
        <v>1563</v>
      </c>
      <c r="B45" s="157" t="s">
        <v>1559</v>
      </c>
      <c r="C45" s="158">
        <v>41289</v>
      </c>
      <c r="D45" s="156"/>
      <c r="E45" s="156"/>
      <c r="F45" s="159">
        <v>800211212</v>
      </c>
      <c r="G45" s="156" t="str">
        <f>IFERROR(VLOOKUP(F45,TERCEROS[],3,FALSE),"")</f>
        <v>LOS CAIMOS ZAPATOS S.A.S.</v>
      </c>
      <c r="H45" s="156" t="s">
        <v>1567</v>
      </c>
      <c r="I45" s="156">
        <v>135518</v>
      </c>
      <c r="J45" s="156" t="str">
        <f t="shared" si="1"/>
        <v>IMPUESTO DE INDUSTRIA Y COMERCIO RETENIDO</v>
      </c>
      <c r="K45" s="160">
        <v>38322</v>
      </c>
      <c r="L45" s="160"/>
      <c r="M45" s="160"/>
      <c r="N45">
        <f>+N43*11.04/1000</f>
        <v>38321.606395584</v>
      </c>
    </row>
    <row r="46" spans="1:14" hidden="1" outlineLevel="1" x14ac:dyDescent="0.25">
      <c r="A46" s="156" t="s">
        <v>1563</v>
      </c>
      <c r="B46" s="157" t="s">
        <v>1559</v>
      </c>
      <c r="C46" s="158">
        <v>41289</v>
      </c>
      <c r="D46" s="156"/>
      <c r="E46" s="156"/>
      <c r="F46" s="159">
        <v>800211212</v>
      </c>
      <c r="G46" s="156" t="str">
        <f>IFERROR(VLOOKUP(F46,TERCEROS[],3,FALSE),"")</f>
        <v>LOS CAIMOS ZAPATOS S.A.S.</v>
      </c>
      <c r="H46" s="156" t="s">
        <v>1567</v>
      </c>
      <c r="I46" s="156">
        <v>130505</v>
      </c>
      <c r="J46" s="156" t="str">
        <f t="shared" si="1"/>
        <v xml:space="preserve">NACIONALES </v>
      </c>
      <c r="K46" s="160">
        <f>+L40+L41+L42-K43-K44-K45</f>
        <v>3239529.89616</v>
      </c>
      <c r="L46" s="160"/>
      <c r="M46" s="160"/>
    </row>
    <row r="47" spans="1:14" hidden="1" outlineLevel="1" x14ac:dyDescent="0.25">
      <c r="A47" s="175" t="s">
        <v>9</v>
      </c>
      <c r="B47" s="176" t="s">
        <v>1570</v>
      </c>
      <c r="C47" s="177">
        <v>41289</v>
      </c>
      <c r="D47" s="175"/>
      <c r="E47" s="175"/>
      <c r="F47" s="178">
        <v>800211212</v>
      </c>
      <c r="G47" s="175" t="str">
        <f>IFERROR(VLOOKUP(F47,TERCEROS[],3,FALSE),"")</f>
        <v>LOS CAIMOS ZAPATOS S.A.S.</v>
      </c>
      <c r="H47" s="175" t="s">
        <v>1567</v>
      </c>
      <c r="I47" s="175">
        <v>61352401</v>
      </c>
      <c r="J47" s="175" t="str">
        <f t="shared" si="1"/>
        <v>ZAPATOS REF 002ZP</v>
      </c>
      <c r="K47" s="179">
        <v>600000</v>
      </c>
      <c r="L47" s="179"/>
      <c r="M47" s="179"/>
    </row>
    <row r="48" spans="1:14" hidden="1" outlineLevel="1" x14ac:dyDescent="0.25">
      <c r="A48" s="175" t="s">
        <v>9</v>
      </c>
      <c r="B48" s="176" t="s">
        <v>1570</v>
      </c>
      <c r="C48" s="177">
        <v>41289</v>
      </c>
      <c r="D48" s="175"/>
      <c r="E48" s="175"/>
      <c r="F48" s="178">
        <v>800211212</v>
      </c>
      <c r="G48" s="175" t="str">
        <f>IFERROR(VLOOKUP(F48,TERCEROS[],3,FALSE),"")</f>
        <v>LOS CAIMOS ZAPATOS S.A.S.</v>
      </c>
      <c r="H48" s="175" t="s">
        <v>1567</v>
      </c>
      <c r="I48" s="175">
        <v>61352403</v>
      </c>
      <c r="J48" s="175" t="str">
        <f t="shared" si="1"/>
        <v>ZAPATOS REF 004ZP</v>
      </c>
      <c r="K48" s="179">
        <v>1179500</v>
      </c>
      <c r="L48" s="179"/>
      <c r="M48" s="179"/>
    </row>
    <row r="49" spans="1:13" hidden="1" outlineLevel="1" x14ac:dyDescent="0.25">
      <c r="A49" s="175" t="s">
        <v>9</v>
      </c>
      <c r="B49" s="176" t="s">
        <v>1570</v>
      </c>
      <c r="C49" s="177">
        <v>41289</v>
      </c>
      <c r="D49" s="175"/>
      <c r="E49" s="175"/>
      <c r="F49" s="178">
        <v>800211212</v>
      </c>
      <c r="G49" s="175" t="str">
        <f>IFERROR(VLOOKUP(F49,TERCEROS[],3,FALSE),"")</f>
        <v>LOS CAIMOS ZAPATOS S.A.S.</v>
      </c>
      <c r="H49" s="175" t="s">
        <v>1567</v>
      </c>
      <c r="I49" s="175">
        <v>14350101</v>
      </c>
      <c r="J49" s="175" t="str">
        <f t="shared" si="1"/>
        <v>ZAPATO REFERENCIA 002zp</v>
      </c>
      <c r="K49" s="179"/>
      <c r="L49" s="179">
        <v>600000</v>
      </c>
      <c r="M49" s="179"/>
    </row>
    <row r="50" spans="1:13" hidden="1" outlineLevel="1" x14ac:dyDescent="0.25">
      <c r="A50" s="175" t="s">
        <v>9</v>
      </c>
      <c r="B50" s="176" t="s">
        <v>1570</v>
      </c>
      <c r="C50" s="177">
        <v>41289</v>
      </c>
      <c r="D50" s="175"/>
      <c r="E50" s="175"/>
      <c r="F50" s="178">
        <v>800211212</v>
      </c>
      <c r="G50" s="175" t="str">
        <f>IFERROR(VLOOKUP(F50,TERCEROS[],3,FALSE),"")</f>
        <v>LOS CAIMOS ZAPATOS S.A.S.</v>
      </c>
      <c r="H50" s="175" t="s">
        <v>1567</v>
      </c>
      <c r="I50" s="175">
        <v>14350103</v>
      </c>
      <c r="J50" s="175" t="str">
        <f t="shared" si="1"/>
        <v>ZAPATO REFERENCIA 004zp</v>
      </c>
      <c r="K50" s="179"/>
      <c r="L50" s="179">
        <v>1179500</v>
      </c>
      <c r="M50" s="179"/>
    </row>
    <row r="51" spans="1:13" collapsed="1" x14ac:dyDescent="0.25">
      <c r="A51" s="23" t="s">
        <v>1594</v>
      </c>
      <c r="B51" s="36" t="s">
        <v>1405</v>
      </c>
      <c r="C51" s="24">
        <v>41290</v>
      </c>
      <c r="D51" s="23"/>
      <c r="E51" s="23"/>
      <c r="F51" s="28">
        <v>12355206</v>
      </c>
      <c r="G51" s="23" t="str">
        <f>IFERROR(VLOOKUP(F51,TERCEROS[],3,FALSE),"")</f>
        <v>JUAN LOPEZ</v>
      </c>
      <c r="H51" s="23" t="s">
        <v>1552</v>
      </c>
      <c r="I51" s="23">
        <v>14350104</v>
      </c>
      <c r="J51" s="23" t="str">
        <f t="shared" si="1"/>
        <v>ZAPATO COLEGIAL CL025</v>
      </c>
      <c r="K51" s="25">
        <f>140*11100</f>
        <v>1554000</v>
      </c>
      <c r="L51" s="25"/>
      <c r="M51" s="25"/>
    </row>
    <row r="52" spans="1:13" x14ac:dyDescent="0.25">
      <c r="A52" s="23" t="s">
        <v>1594</v>
      </c>
      <c r="B52" s="36" t="s">
        <v>1405</v>
      </c>
      <c r="C52" s="24">
        <v>41290</v>
      </c>
      <c r="D52" s="23"/>
      <c r="E52" s="23"/>
      <c r="F52" s="28">
        <v>12355206</v>
      </c>
      <c r="G52" s="23" t="str">
        <f>IFERROR(VLOOKUP(F52,TERCEROS[],3,FALSE),"")</f>
        <v>JUAN LOPEZ</v>
      </c>
      <c r="H52" s="23" t="s">
        <v>1552</v>
      </c>
      <c r="I52" s="23">
        <v>240802</v>
      </c>
      <c r="J52" s="23" t="str">
        <f t="shared" si="1"/>
        <v>IVA DESCONTABLE</v>
      </c>
      <c r="K52" s="25">
        <v>37296</v>
      </c>
      <c r="L52" s="25"/>
      <c r="M52" s="25"/>
    </row>
    <row r="53" spans="1:13" x14ac:dyDescent="0.25">
      <c r="A53" s="23" t="s">
        <v>1594</v>
      </c>
      <c r="B53" s="36" t="s">
        <v>1405</v>
      </c>
      <c r="C53" s="24">
        <v>41290</v>
      </c>
      <c r="D53" s="23"/>
      <c r="E53" s="23"/>
      <c r="F53" s="28">
        <v>12355206</v>
      </c>
      <c r="G53" s="23" t="str">
        <f>IFERROR(VLOOKUP(F53,TERCEROS[],3,FALSE),"")</f>
        <v>JUAN LOPEZ</v>
      </c>
      <c r="H53" s="23" t="s">
        <v>1552</v>
      </c>
      <c r="I53" s="23">
        <v>236701</v>
      </c>
      <c r="J53" s="23" t="str">
        <f t="shared" si="1"/>
        <v>IMPUESTO A LAS VENTAS RETENIDO</v>
      </c>
      <c r="K53" s="25"/>
      <c r="L53" s="25">
        <v>37296</v>
      </c>
      <c r="M53" s="25"/>
    </row>
    <row r="54" spans="1:13" x14ac:dyDescent="0.25">
      <c r="A54" s="23" t="s">
        <v>1594</v>
      </c>
      <c r="B54" s="36" t="s">
        <v>1405</v>
      </c>
      <c r="C54" s="24">
        <v>41290</v>
      </c>
      <c r="D54" s="23"/>
      <c r="E54" s="23"/>
      <c r="F54" s="28">
        <v>12355206</v>
      </c>
      <c r="G54" s="23" t="str">
        <f>IFERROR(VLOOKUP(F54,TERCEROS[],3,FALSE),"")</f>
        <v>JUAN LOPEZ</v>
      </c>
      <c r="H54" s="23" t="s">
        <v>1552</v>
      </c>
      <c r="I54" s="23">
        <v>236540</v>
      </c>
      <c r="J54" s="23" t="str">
        <f t="shared" si="1"/>
        <v xml:space="preserve">COMPRAS </v>
      </c>
      <c r="K54" s="25"/>
      <c r="L54" s="25">
        <f>+K51*3.5%</f>
        <v>54390.000000000007</v>
      </c>
      <c r="M54" s="25"/>
    </row>
    <row r="55" spans="1:13" x14ac:dyDescent="0.25">
      <c r="A55" s="23" t="s">
        <v>1594</v>
      </c>
      <c r="B55" s="36" t="s">
        <v>1405</v>
      </c>
      <c r="C55" s="24">
        <v>41290</v>
      </c>
      <c r="D55" s="23"/>
      <c r="E55" s="23"/>
      <c r="F55" s="28">
        <v>12355206</v>
      </c>
      <c r="G55" s="23" t="str">
        <f>IFERROR(VLOOKUP(F55,TERCEROS[],3,FALSE),"")</f>
        <v>JUAN LOPEZ</v>
      </c>
      <c r="H55" s="23" t="s">
        <v>1552</v>
      </c>
      <c r="I55" s="23">
        <v>236801</v>
      </c>
      <c r="J55" s="23" t="str">
        <f t="shared" si="1"/>
        <v>IMPUESTO DE INDUSTRIA Y COMERCIO RETENIDO</v>
      </c>
      <c r="K55" s="25"/>
      <c r="L55" s="25">
        <f>+K51*11.04/1000</f>
        <v>17156.16</v>
      </c>
      <c r="M55" s="25"/>
    </row>
    <row r="56" spans="1:13" x14ac:dyDescent="0.25">
      <c r="A56" s="23" t="s">
        <v>1594</v>
      </c>
      <c r="B56" s="36" t="s">
        <v>1405</v>
      </c>
      <c r="C56" s="24">
        <v>41290</v>
      </c>
      <c r="D56" s="23"/>
      <c r="E56" s="23"/>
      <c r="F56" s="28">
        <v>12355206</v>
      </c>
      <c r="G56" s="23" t="str">
        <f>IFERROR(VLOOKUP(F56,TERCEROS[],3,FALSE),"")</f>
        <v>JUAN LOPEZ</v>
      </c>
      <c r="H56" s="23" t="s">
        <v>1552</v>
      </c>
      <c r="I56" s="23">
        <v>220501</v>
      </c>
      <c r="J56" s="23" t="str">
        <f t="shared" si="1"/>
        <v>PROVEEDORES NACIONALES</v>
      </c>
      <c r="K56" s="25"/>
      <c r="L56" s="25">
        <f>+K51+K52-L53-L54-L55</f>
        <v>1482453.84</v>
      </c>
      <c r="M56" s="25"/>
    </row>
    <row r="57" spans="1:13" x14ac:dyDescent="0.25">
      <c r="A57" s="23" t="s">
        <v>1543</v>
      </c>
      <c r="B57" s="36" t="s">
        <v>1570</v>
      </c>
      <c r="C57" s="24">
        <v>41290</v>
      </c>
      <c r="D57" s="23" t="s">
        <v>1598</v>
      </c>
      <c r="E57" s="24">
        <v>41290</v>
      </c>
      <c r="F57" s="28">
        <v>12355206</v>
      </c>
      <c r="G57" s="23" t="str">
        <f>IFERROR(VLOOKUP(F57,TERCEROS[],3,FALSE),"")</f>
        <v>JUAN LOPEZ</v>
      </c>
      <c r="H57" s="23" t="s">
        <v>1599</v>
      </c>
      <c r="I57" s="23">
        <v>220501</v>
      </c>
      <c r="J57" s="23" t="str">
        <f t="shared" si="1"/>
        <v>PROVEEDORES NACIONALES</v>
      </c>
      <c r="K57" s="25">
        <v>1482454</v>
      </c>
      <c r="L57" s="25"/>
      <c r="M57" s="25"/>
    </row>
    <row r="58" spans="1:13" x14ac:dyDescent="0.25">
      <c r="A58" s="23" t="s">
        <v>1543</v>
      </c>
      <c r="B58" s="36" t="s">
        <v>1570</v>
      </c>
      <c r="C58" s="24">
        <v>41290</v>
      </c>
      <c r="D58" s="23" t="s">
        <v>1598</v>
      </c>
      <c r="E58" s="24">
        <v>41290</v>
      </c>
      <c r="F58" s="28">
        <v>12355206</v>
      </c>
      <c r="G58" s="23" t="str">
        <f>IFERROR(VLOOKUP(F58,TERCEROS[],3,FALSE),"")</f>
        <v>JUAN LOPEZ</v>
      </c>
      <c r="H58" s="23" t="s">
        <v>1599</v>
      </c>
      <c r="I58" s="23">
        <v>1110050501</v>
      </c>
      <c r="J58" s="23" t="str">
        <f t="shared" si="1"/>
        <v>CUENTA CORRIENTE NO. 008000356956</v>
      </c>
      <c r="K58" s="25"/>
      <c r="L58" s="25">
        <v>1482454</v>
      </c>
      <c r="M58" s="25" t="s">
        <v>1600</v>
      </c>
    </row>
    <row r="59" spans="1:13" x14ac:dyDescent="0.25">
      <c r="A59" s="23"/>
      <c r="B59" s="36"/>
      <c r="C59" s="23"/>
      <c r="D59" s="23"/>
      <c r="E59" s="23"/>
      <c r="F59" s="28"/>
      <c r="G59" s="23"/>
      <c r="H59" s="23"/>
      <c r="I59" s="23"/>
      <c r="J59" s="23" t="str">
        <f t="shared" si="1"/>
        <v/>
      </c>
      <c r="K59" s="25"/>
      <c r="L59" s="25"/>
      <c r="M59" s="25"/>
    </row>
    <row r="60" spans="1:13" x14ac:dyDescent="0.25">
      <c r="A60" s="23"/>
      <c r="B60" s="36"/>
      <c r="C60" s="23"/>
      <c r="D60" s="23"/>
      <c r="E60" s="23"/>
      <c r="F60" s="28"/>
      <c r="G60" s="23" t="str">
        <f>IFERROR(VLOOKUP(F60,TERCEROS[],3,FALSE),"")</f>
        <v/>
      </c>
      <c r="H60" s="23"/>
      <c r="I60" s="23"/>
      <c r="J60" s="23" t="str">
        <f t="shared" si="1"/>
        <v/>
      </c>
      <c r="K60" s="25"/>
      <c r="L60" s="25"/>
      <c r="M60" s="25"/>
    </row>
    <row r="61" spans="1:13" x14ac:dyDescent="0.25">
      <c r="A61" s="23"/>
      <c r="B61" s="36"/>
      <c r="C61" s="23"/>
      <c r="D61" s="23"/>
      <c r="E61" s="23"/>
      <c r="F61" s="28"/>
      <c r="G61" s="23" t="str">
        <f>IFERROR(VLOOKUP(F61,TERCEROS[],3,FALSE),"")</f>
        <v/>
      </c>
      <c r="H61" s="23"/>
      <c r="I61" s="23"/>
      <c r="J61" s="23" t="str">
        <f t="shared" si="1"/>
        <v/>
      </c>
      <c r="K61" s="25"/>
      <c r="L61" s="25"/>
      <c r="M61" s="25"/>
    </row>
    <row r="62" spans="1:13" x14ac:dyDescent="0.25">
      <c r="A62" s="23"/>
      <c r="B62" s="36"/>
      <c r="C62" s="23"/>
      <c r="D62" s="23"/>
      <c r="E62" s="23"/>
      <c r="F62" s="28"/>
      <c r="G62" s="23" t="str">
        <f>IFERROR(VLOOKUP(F62,TERCEROS[],3,FALSE),"")</f>
        <v/>
      </c>
      <c r="H62" s="23"/>
      <c r="I62" s="23"/>
      <c r="J62" s="23" t="str">
        <f t="shared" si="1"/>
        <v/>
      </c>
      <c r="K62" s="25"/>
      <c r="L62" s="25"/>
      <c r="M62" s="25"/>
    </row>
    <row r="63" spans="1:13" x14ac:dyDescent="0.25">
      <c r="A63" s="23"/>
      <c r="B63" s="36"/>
      <c r="C63" s="23"/>
      <c r="D63" s="23"/>
      <c r="E63" s="23"/>
      <c r="F63" s="28"/>
      <c r="G63" s="23" t="str">
        <f>IFERROR(VLOOKUP(F63,TERCEROS[],3,FALSE),"")</f>
        <v/>
      </c>
      <c r="H63" s="23"/>
      <c r="I63" s="23"/>
      <c r="J63" s="23" t="str">
        <f t="shared" si="1"/>
        <v/>
      </c>
      <c r="K63" s="25"/>
      <c r="L63" s="25"/>
      <c r="M63" s="25"/>
    </row>
    <row r="64" spans="1:13" x14ac:dyDescent="0.25">
      <c r="A64" s="23"/>
      <c r="B64" s="36"/>
      <c r="C64" s="23"/>
      <c r="D64" s="23"/>
      <c r="E64" s="23"/>
      <c r="F64" s="28"/>
      <c r="G64" s="23" t="str">
        <f>IFERROR(VLOOKUP(F64,TERCEROS[],3,FALSE),"")</f>
        <v/>
      </c>
      <c r="H64" s="23"/>
      <c r="I64" s="23"/>
      <c r="J64" s="23" t="str">
        <f t="shared" ref="J64:J127" si="2">IFERROR(VLOOKUP(I64,PUC,2,FALSE),"")</f>
        <v/>
      </c>
      <c r="K64" s="25"/>
      <c r="L64" s="25"/>
      <c r="M64" s="25"/>
    </row>
    <row r="65" spans="1:13" x14ac:dyDescent="0.25">
      <c r="A65" s="23"/>
      <c r="B65" s="36"/>
      <c r="C65" s="23"/>
      <c r="D65" s="23"/>
      <c r="E65" s="23"/>
      <c r="F65" s="28"/>
      <c r="G65" s="23" t="str">
        <f>IFERROR(VLOOKUP(F65,TERCEROS[],3,FALSE),"")</f>
        <v/>
      </c>
      <c r="H65" s="23"/>
      <c r="I65" s="23"/>
      <c r="J65" s="23" t="str">
        <f t="shared" si="2"/>
        <v/>
      </c>
      <c r="K65" s="25"/>
      <c r="L65" s="25"/>
      <c r="M65" s="25"/>
    </row>
    <row r="66" spans="1:13" x14ac:dyDescent="0.25">
      <c r="A66" s="23"/>
      <c r="B66" s="36"/>
      <c r="C66" s="23"/>
      <c r="D66" s="23"/>
      <c r="E66" s="23"/>
      <c r="F66" s="28"/>
      <c r="G66" s="23" t="str">
        <f>IFERROR(VLOOKUP(F66,TERCEROS[],3,FALSE),"")</f>
        <v/>
      </c>
      <c r="H66" s="23"/>
      <c r="I66" s="23"/>
      <c r="J66" s="23" t="str">
        <f t="shared" si="2"/>
        <v/>
      </c>
      <c r="K66" s="25"/>
      <c r="L66" s="25"/>
      <c r="M66" s="25"/>
    </row>
    <row r="67" spans="1:13" x14ac:dyDescent="0.25">
      <c r="A67" s="23"/>
      <c r="B67" s="36"/>
      <c r="C67" s="23"/>
      <c r="D67" s="23"/>
      <c r="E67" s="23"/>
      <c r="F67" s="28"/>
      <c r="G67" s="23" t="str">
        <f>IFERROR(VLOOKUP(F67,TERCEROS[],3,FALSE),"")</f>
        <v/>
      </c>
      <c r="H67" s="23"/>
      <c r="I67" s="23"/>
      <c r="J67" s="23" t="str">
        <f t="shared" si="2"/>
        <v/>
      </c>
      <c r="K67" s="25"/>
      <c r="L67" s="25"/>
      <c r="M67" s="25"/>
    </row>
    <row r="68" spans="1:13" x14ac:dyDescent="0.25">
      <c r="A68" s="23"/>
      <c r="B68" s="36"/>
      <c r="C68" s="23"/>
      <c r="D68" s="23"/>
      <c r="E68" s="23"/>
      <c r="F68" s="28"/>
      <c r="G68" s="23" t="str">
        <f>IFERROR(VLOOKUP(F68,TERCEROS[],3,FALSE),"")</f>
        <v/>
      </c>
      <c r="H68" s="23"/>
      <c r="I68" s="23"/>
      <c r="J68" s="23" t="str">
        <f t="shared" si="2"/>
        <v/>
      </c>
      <c r="K68" s="25"/>
      <c r="L68" s="25"/>
      <c r="M68" s="25"/>
    </row>
    <row r="69" spans="1:13" x14ac:dyDescent="0.25">
      <c r="A69" s="23"/>
      <c r="B69" s="36"/>
      <c r="C69" s="23"/>
      <c r="D69" s="23"/>
      <c r="E69" s="23"/>
      <c r="F69" s="28"/>
      <c r="G69" s="23" t="str">
        <f>IFERROR(VLOOKUP(F69,TERCEROS[],3,FALSE),"")</f>
        <v/>
      </c>
      <c r="H69" s="23"/>
      <c r="I69" s="23"/>
      <c r="J69" s="23" t="str">
        <f t="shared" si="2"/>
        <v/>
      </c>
      <c r="K69" s="25"/>
      <c r="L69" s="25"/>
      <c r="M69" s="25"/>
    </row>
    <row r="70" spans="1:13" x14ac:dyDescent="0.25">
      <c r="A70" s="23"/>
      <c r="B70" s="36"/>
      <c r="C70" s="23"/>
      <c r="D70" s="23"/>
      <c r="E70" s="23"/>
      <c r="F70" s="28"/>
      <c r="G70" s="23" t="str">
        <f>IFERROR(VLOOKUP(F70,TERCEROS[],3,FALSE),"")</f>
        <v/>
      </c>
      <c r="H70" s="23"/>
      <c r="I70" s="23"/>
      <c r="J70" s="23" t="str">
        <f t="shared" si="2"/>
        <v/>
      </c>
      <c r="K70" s="25"/>
      <c r="L70" s="25"/>
      <c r="M70" s="25"/>
    </row>
    <row r="71" spans="1:13" x14ac:dyDescent="0.25">
      <c r="A71" s="23"/>
      <c r="B71" s="36"/>
      <c r="C71" s="23"/>
      <c r="D71" s="23"/>
      <c r="E71" s="23"/>
      <c r="F71" s="28"/>
      <c r="G71" s="23" t="str">
        <f>IFERROR(VLOOKUP(F71,TERCEROS[],3,FALSE),"")</f>
        <v/>
      </c>
      <c r="H71" s="23"/>
      <c r="I71" s="23"/>
      <c r="J71" s="23" t="str">
        <f t="shared" si="2"/>
        <v/>
      </c>
      <c r="K71" s="25"/>
      <c r="L71" s="25"/>
      <c r="M71" s="25"/>
    </row>
    <row r="72" spans="1:13" x14ac:dyDescent="0.25">
      <c r="A72" s="23"/>
      <c r="B72" s="36"/>
      <c r="C72" s="23"/>
      <c r="D72" s="23"/>
      <c r="E72" s="23"/>
      <c r="F72" s="28"/>
      <c r="G72" s="23" t="str">
        <f>IFERROR(VLOOKUP(F72,TERCEROS[],3,FALSE),"")</f>
        <v/>
      </c>
      <c r="H72" s="23"/>
      <c r="I72" s="23"/>
      <c r="J72" s="23" t="str">
        <f t="shared" si="2"/>
        <v/>
      </c>
      <c r="K72" s="25"/>
      <c r="L72" s="25"/>
      <c r="M72" s="25"/>
    </row>
    <row r="73" spans="1:13" x14ac:dyDescent="0.25">
      <c r="A73" s="23"/>
      <c r="B73" s="36"/>
      <c r="C73" s="23"/>
      <c r="D73" s="23"/>
      <c r="E73" s="23"/>
      <c r="F73" s="28"/>
      <c r="G73" s="23" t="str">
        <f>IFERROR(VLOOKUP(F73,TERCEROS[],3,FALSE),"")</f>
        <v/>
      </c>
      <c r="H73" s="23"/>
      <c r="I73" s="23"/>
      <c r="J73" s="23" t="str">
        <f t="shared" si="2"/>
        <v/>
      </c>
      <c r="K73" s="25"/>
      <c r="L73" s="25"/>
      <c r="M73" s="25"/>
    </row>
    <row r="74" spans="1:13" x14ac:dyDescent="0.25">
      <c r="A74" s="23"/>
      <c r="B74" s="36"/>
      <c r="C74" s="23"/>
      <c r="D74" s="23"/>
      <c r="E74" s="23"/>
      <c r="F74" s="28"/>
      <c r="G74" s="23" t="str">
        <f>IFERROR(VLOOKUP(F74,TERCEROS[],3,FALSE),"")</f>
        <v/>
      </c>
      <c r="H74" s="23"/>
      <c r="I74" s="23"/>
      <c r="J74" s="23" t="str">
        <f t="shared" si="2"/>
        <v/>
      </c>
      <c r="K74" s="25"/>
      <c r="L74" s="25"/>
      <c r="M74" s="25"/>
    </row>
    <row r="75" spans="1:13" x14ac:dyDescent="0.25">
      <c r="A75" s="23"/>
      <c r="B75" s="36"/>
      <c r="C75" s="23"/>
      <c r="D75" s="23"/>
      <c r="E75" s="23"/>
      <c r="F75" s="28"/>
      <c r="G75" s="23" t="str">
        <f>IFERROR(VLOOKUP(F75,TERCEROS[],3,FALSE),"")</f>
        <v/>
      </c>
      <c r="H75" s="23"/>
      <c r="I75" s="23"/>
      <c r="J75" s="23" t="str">
        <f t="shared" si="2"/>
        <v/>
      </c>
      <c r="K75" s="25"/>
      <c r="L75" s="25"/>
      <c r="M75" s="25"/>
    </row>
    <row r="76" spans="1:13" x14ac:dyDescent="0.25">
      <c r="A76" s="23"/>
      <c r="B76" s="36"/>
      <c r="C76" s="23"/>
      <c r="D76" s="23"/>
      <c r="E76" s="23"/>
      <c r="F76" s="28"/>
      <c r="G76" s="23" t="str">
        <f>IFERROR(VLOOKUP(F76,TERCEROS[],3,FALSE),"")</f>
        <v/>
      </c>
      <c r="H76" s="23"/>
      <c r="I76" s="23"/>
      <c r="J76" s="23" t="str">
        <f t="shared" si="2"/>
        <v/>
      </c>
      <c r="K76" s="25"/>
      <c r="L76" s="25"/>
      <c r="M76" s="25"/>
    </row>
    <row r="77" spans="1:13" x14ac:dyDescent="0.25">
      <c r="A77" s="23"/>
      <c r="B77" s="36"/>
      <c r="C77" s="23"/>
      <c r="D77" s="23"/>
      <c r="E77" s="23"/>
      <c r="F77" s="28"/>
      <c r="G77" s="23" t="str">
        <f>IFERROR(VLOOKUP(F77,TERCEROS[],3,FALSE),"")</f>
        <v/>
      </c>
      <c r="H77" s="23"/>
      <c r="I77" s="23"/>
      <c r="J77" s="23" t="str">
        <f t="shared" si="2"/>
        <v/>
      </c>
      <c r="K77" s="25"/>
      <c r="L77" s="25"/>
      <c r="M77" s="25"/>
    </row>
    <row r="78" spans="1:13" x14ac:dyDescent="0.25">
      <c r="A78" s="23"/>
      <c r="B78" s="36"/>
      <c r="C78" s="23"/>
      <c r="D78" s="23"/>
      <c r="E78" s="23"/>
      <c r="F78" s="28"/>
      <c r="G78" s="23" t="str">
        <f>IFERROR(VLOOKUP(F78,TERCEROS[],3,FALSE),"")</f>
        <v/>
      </c>
      <c r="H78" s="23"/>
      <c r="I78" s="23"/>
      <c r="J78" s="23" t="str">
        <f t="shared" si="2"/>
        <v/>
      </c>
      <c r="K78" s="25"/>
      <c r="L78" s="25"/>
      <c r="M78" s="25"/>
    </row>
    <row r="79" spans="1:13" x14ac:dyDescent="0.25">
      <c r="A79" s="23"/>
      <c r="B79" s="36"/>
      <c r="C79" s="23"/>
      <c r="D79" s="23"/>
      <c r="E79" s="23"/>
      <c r="F79" s="28"/>
      <c r="G79" s="23" t="str">
        <f>IFERROR(VLOOKUP(F79,TERCEROS[],3,FALSE),"")</f>
        <v/>
      </c>
      <c r="H79" s="23"/>
      <c r="I79" s="23"/>
      <c r="J79" s="23" t="str">
        <f t="shared" si="2"/>
        <v/>
      </c>
      <c r="K79" s="25"/>
      <c r="L79" s="25"/>
      <c r="M79" s="25"/>
    </row>
    <row r="80" spans="1:13" x14ac:dyDescent="0.25">
      <c r="A80" s="23"/>
      <c r="B80" s="36"/>
      <c r="C80" s="23"/>
      <c r="D80" s="23"/>
      <c r="E80" s="23"/>
      <c r="F80" s="28"/>
      <c r="G80" s="23" t="str">
        <f>IFERROR(VLOOKUP(F80,TERCEROS[],3,FALSE),"")</f>
        <v/>
      </c>
      <c r="H80" s="23"/>
      <c r="I80" s="23"/>
      <c r="J80" s="23" t="str">
        <f t="shared" si="2"/>
        <v/>
      </c>
      <c r="K80" s="25"/>
      <c r="L80" s="25"/>
      <c r="M80" s="25"/>
    </row>
    <row r="81" spans="1:13" x14ac:dyDescent="0.25">
      <c r="A81" s="23"/>
      <c r="B81" s="36"/>
      <c r="C81" s="23"/>
      <c r="D81" s="23"/>
      <c r="E81" s="23"/>
      <c r="F81" s="28"/>
      <c r="G81" s="23" t="str">
        <f>IFERROR(VLOOKUP(F81,TERCEROS[],3,FALSE),"")</f>
        <v/>
      </c>
      <c r="H81" s="23"/>
      <c r="I81" s="23"/>
      <c r="J81" s="23" t="str">
        <f t="shared" si="2"/>
        <v/>
      </c>
      <c r="K81" s="25"/>
      <c r="L81" s="25"/>
      <c r="M81" s="25"/>
    </row>
    <row r="82" spans="1:13" x14ac:dyDescent="0.25">
      <c r="A82" s="23"/>
      <c r="B82" s="36"/>
      <c r="C82" s="23"/>
      <c r="D82" s="23"/>
      <c r="E82" s="23"/>
      <c r="F82" s="28"/>
      <c r="G82" s="23" t="str">
        <f>IFERROR(VLOOKUP(F82,TERCEROS[],3,FALSE),"")</f>
        <v/>
      </c>
      <c r="H82" s="23"/>
      <c r="I82" s="23"/>
      <c r="J82" s="23" t="str">
        <f t="shared" si="2"/>
        <v/>
      </c>
      <c r="K82" s="25"/>
      <c r="L82" s="25"/>
      <c r="M82" s="25"/>
    </row>
    <row r="83" spans="1:13" x14ac:dyDescent="0.25">
      <c r="A83" s="23"/>
      <c r="B83" s="36"/>
      <c r="C83" s="23"/>
      <c r="D83" s="23"/>
      <c r="E83" s="23"/>
      <c r="F83" s="28"/>
      <c r="G83" s="23" t="str">
        <f>IFERROR(VLOOKUP(F83,TERCEROS[],3,FALSE),"")</f>
        <v/>
      </c>
      <c r="H83" s="23"/>
      <c r="I83" s="23"/>
      <c r="J83" s="23" t="str">
        <f t="shared" si="2"/>
        <v/>
      </c>
      <c r="K83" s="25"/>
      <c r="L83" s="25"/>
      <c r="M83" s="25"/>
    </row>
    <row r="84" spans="1:13" x14ac:dyDescent="0.25">
      <c r="A84" s="23"/>
      <c r="B84" s="36"/>
      <c r="C84" s="23"/>
      <c r="D84" s="23"/>
      <c r="E84" s="23"/>
      <c r="F84" s="28"/>
      <c r="G84" s="23" t="str">
        <f>IFERROR(VLOOKUP(F84,TERCEROS[],3,FALSE),"")</f>
        <v/>
      </c>
      <c r="H84" s="23"/>
      <c r="I84" s="23"/>
      <c r="J84" s="23" t="str">
        <f t="shared" si="2"/>
        <v/>
      </c>
      <c r="K84" s="25"/>
      <c r="L84" s="25"/>
      <c r="M84" s="25"/>
    </row>
    <row r="85" spans="1:13" x14ac:dyDescent="0.25">
      <c r="A85" s="23"/>
      <c r="B85" s="36"/>
      <c r="C85" s="23"/>
      <c r="D85" s="23"/>
      <c r="E85" s="23"/>
      <c r="F85" s="28"/>
      <c r="G85" s="23" t="str">
        <f>IFERROR(VLOOKUP(F85,TERCEROS[],3,FALSE),"")</f>
        <v/>
      </c>
      <c r="H85" s="23"/>
      <c r="I85" s="23"/>
      <c r="J85" s="23" t="str">
        <f t="shared" si="2"/>
        <v/>
      </c>
      <c r="K85" s="25"/>
      <c r="L85" s="25"/>
      <c r="M85" s="25"/>
    </row>
    <row r="86" spans="1:13" x14ac:dyDescent="0.25">
      <c r="A86" s="23"/>
      <c r="B86" s="36"/>
      <c r="C86" s="23"/>
      <c r="D86" s="23"/>
      <c r="E86" s="23"/>
      <c r="F86" s="28"/>
      <c r="G86" s="23" t="str">
        <f>IFERROR(VLOOKUP(F86,TERCEROS[],3,FALSE),"")</f>
        <v/>
      </c>
      <c r="H86" s="23"/>
      <c r="I86" s="23"/>
      <c r="J86" s="23" t="str">
        <f t="shared" si="2"/>
        <v/>
      </c>
      <c r="K86" s="25"/>
      <c r="L86" s="25"/>
      <c r="M86" s="25"/>
    </row>
    <row r="87" spans="1:13" x14ac:dyDescent="0.25">
      <c r="A87" s="23"/>
      <c r="B87" s="36"/>
      <c r="C87" s="23"/>
      <c r="D87" s="23"/>
      <c r="E87" s="23"/>
      <c r="F87" s="28"/>
      <c r="G87" s="23" t="str">
        <f>IFERROR(VLOOKUP(F87,TERCEROS[],3,FALSE),"")</f>
        <v/>
      </c>
      <c r="H87" s="23"/>
      <c r="I87" s="23"/>
      <c r="J87" s="23" t="str">
        <f t="shared" si="2"/>
        <v/>
      </c>
      <c r="K87" s="25"/>
      <c r="L87" s="25"/>
      <c r="M87" s="25"/>
    </row>
    <row r="88" spans="1:13" x14ac:dyDescent="0.25">
      <c r="A88" s="23"/>
      <c r="B88" s="36"/>
      <c r="C88" s="23"/>
      <c r="D88" s="23"/>
      <c r="E88" s="23"/>
      <c r="F88" s="28"/>
      <c r="G88" s="23" t="str">
        <f>IFERROR(VLOOKUP(F88,TERCEROS[],3,FALSE),"")</f>
        <v/>
      </c>
      <c r="H88" s="23"/>
      <c r="I88" s="23"/>
      <c r="J88" s="23" t="str">
        <f t="shared" si="2"/>
        <v/>
      </c>
      <c r="K88" s="25"/>
      <c r="L88" s="25"/>
      <c r="M88" s="25"/>
    </row>
    <row r="89" spans="1:13" x14ac:dyDescent="0.25">
      <c r="A89" s="23"/>
      <c r="B89" s="36"/>
      <c r="C89" s="23"/>
      <c r="D89" s="23"/>
      <c r="E89" s="23"/>
      <c r="F89" s="28"/>
      <c r="G89" s="23" t="str">
        <f>IFERROR(VLOOKUP(F89,TERCEROS[],3,FALSE),"")</f>
        <v/>
      </c>
      <c r="H89" s="23"/>
      <c r="I89" s="23"/>
      <c r="J89" s="23" t="str">
        <f t="shared" si="2"/>
        <v/>
      </c>
      <c r="K89" s="25"/>
      <c r="L89" s="25"/>
      <c r="M89" s="25"/>
    </row>
    <row r="90" spans="1:13" x14ac:dyDescent="0.25">
      <c r="A90" s="23"/>
      <c r="B90" s="36"/>
      <c r="C90" s="23"/>
      <c r="D90" s="23"/>
      <c r="E90" s="23"/>
      <c r="F90" s="28"/>
      <c r="G90" s="23" t="str">
        <f>IFERROR(VLOOKUP(F90,TERCEROS[],3,FALSE),"")</f>
        <v/>
      </c>
      <c r="H90" s="23"/>
      <c r="I90" s="23"/>
      <c r="J90" s="23" t="str">
        <f t="shared" si="2"/>
        <v/>
      </c>
      <c r="K90" s="25"/>
      <c r="L90" s="25"/>
      <c r="M90" s="25"/>
    </row>
    <row r="91" spans="1:13" x14ac:dyDescent="0.25">
      <c r="A91" s="23"/>
      <c r="B91" s="36"/>
      <c r="C91" s="23"/>
      <c r="D91" s="23"/>
      <c r="E91" s="23"/>
      <c r="F91" s="28"/>
      <c r="G91" s="23" t="str">
        <f>IFERROR(VLOOKUP(F91,TERCEROS[],3,FALSE),"")</f>
        <v/>
      </c>
      <c r="H91" s="23"/>
      <c r="I91" s="23"/>
      <c r="J91" s="23" t="str">
        <f t="shared" si="2"/>
        <v/>
      </c>
      <c r="K91" s="25"/>
      <c r="L91" s="25"/>
      <c r="M91" s="25"/>
    </row>
    <row r="92" spans="1:13" x14ac:dyDescent="0.25">
      <c r="A92" s="23"/>
      <c r="B92" s="36"/>
      <c r="C92" s="23"/>
      <c r="D92" s="23"/>
      <c r="E92" s="23"/>
      <c r="F92" s="28"/>
      <c r="G92" s="23" t="str">
        <f>IFERROR(VLOOKUP(F92,TERCEROS[],3,FALSE),"")</f>
        <v/>
      </c>
      <c r="H92" s="23"/>
      <c r="I92" s="23"/>
      <c r="J92" s="23" t="str">
        <f t="shared" si="2"/>
        <v/>
      </c>
      <c r="K92" s="25"/>
      <c r="L92" s="25"/>
      <c r="M92" s="25"/>
    </row>
    <row r="93" spans="1:13" x14ac:dyDescent="0.25">
      <c r="A93" s="23"/>
      <c r="B93" s="36"/>
      <c r="C93" s="23"/>
      <c r="D93" s="23"/>
      <c r="E93" s="23"/>
      <c r="F93" s="28"/>
      <c r="G93" s="23" t="str">
        <f>IFERROR(VLOOKUP(F93,TERCEROS[],3,FALSE),"")</f>
        <v/>
      </c>
      <c r="H93" s="23"/>
      <c r="I93" s="23"/>
      <c r="J93" s="23" t="str">
        <f t="shared" si="2"/>
        <v/>
      </c>
      <c r="K93" s="25"/>
      <c r="L93" s="25"/>
      <c r="M93" s="25"/>
    </row>
    <row r="94" spans="1:13" x14ac:dyDescent="0.25">
      <c r="A94" s="23"/>
      <c r="B94" s="36"/>
      <c r="C94" s="23"/>
      <c r="D94" s="23"/>
      <c r="E94" s="23"/>
      <c r="F94" s="28"/>
      <c r="G94" s="23" t="str">
        <f>IFERROR(VLOOKUP(F94,TERCEROS[],3,FALSE),"")</f>
        <v/>
      </c>
      <c r="H94" s="23"/>
      <c r="I94" s="23"/>
      <c r="J94" s="23" t="str">
        <f t="shared" si="2"/>
        <v/>
      </c>
      <c r="K94" s="25"/>
      <c r="L94" s="25"/>
      <c r="M94" s="25"/>
    </row>
    <row r="95" spans="1:13" x14ac:dyDescent="0.25">
      <c r="A95" s="23"/>
      <c r="B95" s="36"/>
      <c r="C95" s="23"/>
      <c r="D95" s="23"/>
      <c r="E95" s="23"/>
      <c r="F95" s="28"/>
      <c r="G95" s="23" t="str">
        <f>IFERROR(VLOOKUP(F95,TERCEROS[],3,FALSE),"")</f>
        <v/>
      </c>
      <c r="H95" s="23"/>
      <c r="I95" s="23"/>
      <c r="J95" s="23" t="str">
        <f t="shared" si="2"/>
        <v/>
      </c>
      <c r="K95" s="25"/>
      <c r="L95" s="25"/>
      <c r="M95" s="25"/>
    </row>
    <row r="96" spans="1:13" x14ac:dyDescent="0.25">
      <c r="A96" s="23"/>
      <c r="B96" s="36"/>
      <c r="C96" s="23"/>
      <c r="D96" s="23"/>
      <c r="E96" s="23"/>
      <c r="F96" s="28"/>
      <c r="G96" s="23" t="str">
        <f>IFERROR(VLOOKUP(F96,TERCEROS[],3,FALSE),"")</f>
        <v/>
      </c>
      <c r="H96" s="23"/>
      <c r="I96" s="23"/>
      <c r="J96" s="23" t="str">
        <f t="shared" si="2"/>
        <v/>
      </c>
      <c r="K96" s="25"/>
      <c r="L96" s="25"/>
      <c r="M96" s="25"/>
    </row>
    <row r="97" spans="1:13" x14ac:dyDescent="0.25">
      <c r="A97" s="23"/>
      <c r="B97" s="36"/>
      <c r="C97" s="23"/>
      <c r="D97" s="23"/>
      <c r="E97" s="23"/>
      <c r="F97" s="28"/>
      <c r="G97" s="23" t="str">
        <f>IFERROR(VLOOKUP(F97,TERCEROS[],3,FALSE),"")</f>
        <v/>
      </c>
      <c r="H97" s="23"/>
      <c r="I97" s="23"/>
      <c r="J97" s="23" t="str">
        <f t="shared" si="2"/>
        <v/>
      </c>
      <c r="K97" s="25"/>
      <c r="L97" s="25"/>
      <c r="M97" s="25"/>
    </row>
    <row r="98" spans="1:13" x14ac:dyDescent="0.25">
      <c r="A98" s="23"/>
      <c r="B98" s="36"/>
      <c r="C98" s="23"/>
      <c r="D98" s="23"/>
      <c r="E98" s="23"/>
      <c r="F98" s="28"/>
      <c r="G98" s="23" t="str">
        <f>IFERROR(VLOOKUP(F98,TERCEROS[],3,FALSE),"")</f>
        <v/>
      </c>
      <c r="H98" s="23"/>
      <c r="I98" s="23"/>
      <c r="J98" s="23" t="str">
        <f t="shared" si="2"/>
        <v/>
      </c>
      <c r="K98" s="25"/>
      <c r="L98" s="25"/>
      <c r="M98" s="25"/>
    </row>
    <row r="99" spans="1:13" x14ac:dyDescent="0.25">
      <c r="A99" s="23"/>
      <c r="B99" s="36"/>
      <c r="C99" s="23"/>
      <c r="D99" s="23"/>
      <c r="E99" s="23"/>
      <c r="F99" s="28"/>
      <c r="G99" s="23" t="str">
        <f>IFERROR(VLOOKUP(F99,TERCEROS[],3,FALSE),"")</f>
        <v/>
      </c>
      <c r="H99" s="23"/>
      <c r="I99" s="23"/>
      <c r="J99" s="23" t="str">
        <f t="shared" si="2"/>
        <v/>
      </c>
      <c r="K99" s="25"/>
      <c r="L99" s="25"/>
      <c r="M99" s="25"/>
    </row>
    <row r="100" spans="1:13" x14ac:dyDescent="0.25">
      <c r="A100" s="23"/>
      <c r="B100" s="36"/>
      <c r="C100" s="23"/>
      <c r="D100" s="23"/>
      <c r="E100" s="23"/>
      <c r="F100" s="28"/>
      <c r="G100" s="23" t="str">
        <f>IFERROR(VLOOKUP(F100,TERCEROS[],3,FALSE),"")</f>
        <v/>
      </c>
      <c r="H100" s="23"/>
      <c r="I100" s="23"/>
      <c r="J100" s="23" t="str">
        <f t="shared" si="2"/>
        <v/>
      </c>
      <c r="K100" s="25"/>
      <c r="L100" s="25"/>
      <c r="M100" s="25"/>
    </row>
    <row r="101" spans="1:13" x14ac:dyDescent="0.25">
      <c r="A101" s="23"/>
      <c r="B101" s="36"/>
      <c r="C101" s="23"/>
      <c r="D101" s="23"/>
      <c r="E101" s="23"/>
      <c r="F101" s="28"/>
      <c r="G101" s="23" t="str">
        <f>IFERROR(VLOOKUP(F101,TERCEROS[],3,FALSE),"")</f>
        <v/>
      </c>
      <c r="H101" s="23"/>
      <c r="I101" s="23"/>
      <c r="J101" s="23" t="str">
        <f t="shared" si="2"/>
        <v/>
      </c>
      <c r="K101" s="25"/>
      <c r="L101" s="25"/>
      <c r="M101" s="25"/>
    </row>
    <row r="102" spans="1:13" x14ac:dyDescent="0.25">
      <c r="A102" s="23"/>
      <c r="B102" s="36"/>
      <c r="C102" s="23"/>
      <c r="D102" s="23"/>
      <c r="E102" s="23"/>
      <c r="F102" s="28"/>
      <c r="G102" s="23" t="str">
        <f>IFERROR(VLOOKUP(F102,TERCEROS[],3,FALSE),"")</f>
        <v/>
      </c>
      <c r="H102" s="23"/>
      <c r="I102" s="23"/>
      <c r="J102" s="23" t="str">
        <f t="shared" si="2"/>
        <v/>
      </c>
      <c r="K102" s="25"/>
      <c r="L102" s="25"/>
      <c r="M102" s="25"/>
    </row>
    <row r="103" spans="1:13" x14ac:dyDescent="0.25">
      <c r="A103" s="23"/>
      <c r="B103" s="36"/>
      <c r="C103" s="23"/>
      <c r="D103" s="23"/>
      <c r="E103" s="23"/>
      <c r="F103" s="28"/>
      <c r="G103" s="23" t="str">
        <f>IFERROR(VLOOKUP(F103,TERCEROS[],3,FALSE),"")</f>
        <v/>
      </c>
      <c r="H103" s="23"/>
      <c r="I103" s="23"/>
      <c r="J103" s="23" t="str">
        <f t="shared" si="2"/>
        <v/>
      </c>
      <c r="K103" s="25"/>
      <c r="L103" s="25"/>
      <c r="M103" s="25"/>
    </row>
    <row r="104" spans="1:13" x14ac:dyDescent="0.25">
      <c r="A104" s="23"/>
      <c r="B104" s="36"/>
      <c r="C104" s="23"/>
      <c r="D104" s="23"/>
      <c r="E104" s="23"/>
      <c r="F104" s="28"/>
      <c r="G104" s="23" t="str">
        <f>IFERROR(VLOOKUP(F104,TERCEROS[],3,FALSE),"")</f>
        <v/>
      </c>
      <c r="H104" s="23"/>
      <c r="I104" s="23"/>
      <c r="J104" s="23" t="str">
        <f t="shared" si="2"/>
        <v/>
      </c>
      <c r="K104" s="25"/>
      <c r="L104" s="25"/>
      <c r="M104" s="25"/>
    </row>
    <row r="105" spans="1:13" x14ac:dyDescent="0.25">
      <c r="A105" s="23"/>
      <c r="B105" s="36"/>
      <c r="C105" s="23"/>
      <c r="D105" s="23"/>
      <c r="E105" s="23"/>
      <c r="F105" s="28"/>
      <c r="G105" s="23" t="str">
        <f>IFERROR(VLOOKUP(F105,TERCEROS[],3,FALSE),"")</f>
        <v/>
      </c>
      <c r="H105" s="23"/>
      <c r="I105" s="23"/>
      <c r="J105" s="23" t="str">
        <f t="shared" si="2"/>
        <v/>
      </c>
      <c r="K105" s="25"/>
      <c r="L105" s="25"/>
      <c r="M105" s="25"/>
    </row>
    <row r="106" spans="1:13" x14ac:dyDescent="0.25">
      <c r="A106" s="23"/>
      <c r="B106" s="36"/>
      <c r="C106" s="23"/>
      <c r="D106" s="23"/>
      <c r="E106" s="23"/>
      <c r="F106" s="28"/>
      <c r="G106" s="23" t="str">
        <f>IFERROR(VLOOKUP(F106,TERCEROS[],3,FALSE),"")</f>
        <v/>
      </c>
      <c r="H106" s="23"/>
      <c r="I106" s="23"/>
      <c r="J106" s="23" t="str">
        <f t="shared" si="2"/>
        <v/>
      </c>
      <c r="K106" s="25"/>
      <c r="L106" s="25"/>
      <c r="M106" s="25"/>
    </row>
    <row r="107" spans="1:13" x14ac:dyDescent="0.25">
      <c r="A107" s="23"/>
      <c r="B107" s="36"/>
      <c r="C107" s="23"/>
      <c r="D107" s="23"/>
      <c r="E107" s="23"/>
      <c r="F107" s="28"/>
      <c r="G107" s="23" t="str">
        <f>IFERROR(VLOOKUP(F107,TERCEROS[],3,FALSE),"")</f>
        <v/>
      </c>
      <c r="H107" s="23"/>
      <c r="I107" s="23"/>
      <c r="J107" s="23" t="str">
        <f t="shared" si="2"/>
        <v/>
      </c>
      <c r="K107" s="25"/>
      <c r="L107" s="25"/>
      <c r="M107" s="25"/>
    </row>
    <row r="108" spans="1:13" x14ac:dyDescent="0.25">
      <c r="A108" s="23"/>
      <c r="B108" s="36"/>
      <c r="C108" s="23"/>
      <c r="D108" s="23"/>
      <c r="E108" s="23"/>
      <c r="F108" s="28"/>
      <c r="G108" s="23" t="str">
        <f>IFERROR(VLOOKUP(F108,TERCEROS[],3,FALSE),"")</f>
        <v/>
      </c>
      <c r="H108" s="23"/>
      <c r="I108" s="23"/>
      <c r="J108" s="23" t="str">
        <f t="shared" si="2"/>
        <v/>
      </c>
      <c r="K108" s="25"/>
      <c r="L108" s="25"/>
      <c r="M108" s="25"/>
    </row>
    <row r="109" spans="1:13" x14ac:dyDescent="0.25">
      <c r="A109" s="23"/>
      <c r="B109" s="36"/>
      <c r="C109" s="23"/>
      <c r="D109" s="23"/>
      <c r="E109" s="23"/>
      <c r="F109" s="28"/>
      <c r="G109" s="23" t="str">
        <f>IFERROR(VLOOKUP(F109,TERCEROS[],3,FALSE),"")</f>
        <v/>
      </c>
      <c r="H109" s="23"/>
      <c r="I109" s="23"/>
      <c r="J109" s="23" t="str">
        <f t="shared" si="2"/>
        <v/>
      </c>
      <c r="K109" s="25"/>
      <c r="L109" s="25"/>
      <c r="M109" s="25"/>
    </row>
    <row r="110" spans="1:13" x14ac:dyDescent="0.25">
      <c r="A110" s="23"/>
      <c r="B110" s="36"/>
      <c r="C110" s="23"/>
      <c r="D110" s="23"/>
      <c r="E110" s="23"/>
      <c r="F110" s="28"/>
      <c r="G110" s="23" t="str">
        <f>IFERROR(VLOOKUP(F110,TERCEROS[],3,FALSE),"")</f>
        <v/>
      </c>
      <c r="H110" s="23"/>
      <c r="I110" s="23"/>
      <c r="J110" s="23" t="str">
        <f t="shared" si="2"/>
        <v/>
      </c>
      <c r="K110" s="25"/>
      <c r="L110" s="25"/>
      <c r="M110" s="25"/>
    </row>
    <row r="111" spans="1:13" x14ac:dyDescent="0.25">
      <c r="A111" s="23"/>
      <c r="B111" s="36"/>
      <c r="C111" s="23"/>
      <c r="D111" s="23"/>
      <c r="E111" s="23"/>
      <c r="F111" s="28"/>
      <c r="G111" s="23" t="str">
        <f>IFERROR(VLOOKUP(F111,TERCEROS[],3,FALSE),"")</f>
        <v/>
      </c>
      <c r="H111" s="23"/>
      <c r="I111" s="23"/>
      <c r="J111" s="23" t="str">
        <f t="shared" si="2"/>
        <v/>
      </c>
      <c r="K111" s="25"/>
      <c r="L111" s="25"/>
      <c r="M111" s="25"/>
    </row>
    <row r="112" spans="1:13" x14ac:dyDescent="0.25">
      <c r="A112" s="23"/>
      <c r="B112" s="36"/>
      <c r="C112" s="23"/>
      <c r="D112" s="23"/>
      <c r="E112" s="23"/>
      <c r="F112" s="28"/>
      <c r="G112" s="23" t="str">
        <f>IFERROR(VLOOKUP(F112,TERCEROS[],3,FALSE),"")</f>
        <v/>
      </c>
      <c r="H112" s="23"/>
      <c r="I112" s="23"/>
      <c r="J112" s="23" t="str">
        <f t="shared" si="2"/>
        <v/>
      </c>
      <c r="K112" s="25"/>
      <c r="L112" s="25"/>
      <c r="M112" s="25"/>
    </row>
    <row r="113" spans="1:13" x14ac:dyDescent="0.25">
      <c r="A113" s="23"/>
      <c r="B113" s="36"/>
      <c r="C113" s="23"/>
      <c r="D113" s="23"/>
      <c r="E113" s="23"/>
      <c r="F113" s="28"/>
      <c r="G113" s="23" t="str">
        <f>IFERROR(VLOOKUP(F113,TERCEROS[],3,FALSE),"")</f>
        <v/>
      </c>
      <c r="H113" s="23"/>
      <c r="I113" s="23"/>
      <c r="J113" s="23" t="str">
        <f t="shared" si="2"/>
        <v/>
      </c>
      <c r="K113" s="25"/>
      <c r="L113" s="25"/>
      <c r="M113" s="25"/>
    </row>
    <row r="114" spans="1:13" x14ac:dyDescent="0.25">
      <c r="A114" s="23"/>
      <c r="B114" s="36"/>
      <c r="C114" s="23"/>
      <c r="D114" s="23"/>
      <c r="E114" s="23"/>
      <c r="F114" s="28"/>
      <c r="G114" s="23" t="str">
        <f>IFERROR(VLOOKUP(F114,TERCEROS[],3,FALSE),"")</f>
        <v/>
      </c>
      <c r="H114" s="23"/>
      <c r="I114" s="23"/>
      <c r="J114" s="23" t="str">
        <f t="shared" si="2"/>
        <v/>
      </c>
      <c r="K114" s="25"/>
      <c r="L114" s="25"/>
      <c r="M114" s="25"/>
    </row>
    <row r="115" spans="1:13" x14ac:dyDescent="0.25">
      <c r="A115" s="23"/>
      <c r="B115" s="36"/>
      <c r="C115" s="23"/>
      <c r="D115" s="23"/>
      <c r="E115" s="23"/>
      <c r="F115" s="28"/>
      <c r="G115" s="23" t="str">
        <f>IFERROR(VLOOKUP(F115,TERCEROS[],3,FALSE),"")</f>
        <v/>
      </c>
      <c r="H115" s="23"/>
      <c r="I115" s="23"/>
      <c r="J115" s="23" t="str">
        <f t="shared" si="2"/>
        <v/>
      </c>
      <c r="K115" s="25"/>
      <c r="L115" s="25"/>
      <c r="M115" s="25"/>
    </row>
    <row r="116" spans="1:13" x14ac:dyDescent="0.25">
      <c r="A116" s="23"/>
      <c r="B116" s="36"/>
      <c r="C116" s="23"/>
      <c r="D116" s="23"/>
      <c r="E116" s="23"/>
      <c r="F116" s="28"/>
      <c r="G116" s="23" t="str">
        <f>IFERROR(VLOOKUP(F116,TERCEROS[],3,FALSE),"")</f>
        <v/>
      </c>
      <c r="H116" s="23"/>
      <c r="I116" s="23"/>
      <c r="J116" s="23" t="str">
        <f t="shared" si="2"/>
        <v/>
      </c>
      <c r="K116" s="25"/>
      <c r="L116" s="25"/>
      <c r="M116" s="25"/>
    </row>
    <row r="117" spans="1:13" x14ac:dyDescent="0.25">
      <c r="A117" s="23"/>
      <c r="B117" s="36"/>
      <c r="C117" s="23"/>
      <c r="D117" s="23"/>
      <c r="E117" s="23"/>
      <c r="F117" s="28"/>
      <c r="G117" s="23" t="str">
        <f>IFERROR(VLOOKUP(F117,TERCEROS[],3,FALSE),"")</f>
        <v/>
      </c>
      <c r="H117" s="23"/>
      <c r="I117" s="23"/>
      <c r="J117" s="23" t="str">
        <f t="shared" si="2"/>
        <v/>
      </c>
      <c r="K117" s="25"/>
      <c r="L117" s="25"/>
      <c r="M117" s="25"/>
    </row>
    <row r="118" spans="1:13" x14ac:dyDescent="0.25">
      <c r="A118" s="23"/>
      <c r="B118" s="36"/>
      <c r="C118" s="23"/>
      <c r="D118" s="23"/>
      <c r="E118" s="23"/>
      <c r="F118" s="28"/>
      <c r="G118" s="23" t="str">
        <f>IFERROR(VLOOKUP(F118,TERCEROS[],3,FALSE),"")</f>
        <v/>
      </c>
      <c r="H118" s="23"/>
      <c r="I118" s="23"/>
      <c r="J118" s="23" t="str">
        <f t="shared" si="2"/>
        <v/>
      </c>
      <c r="K118" s="25"/>
      <c r="L118" s="25"/>
      <c r="M118" s="25"/>
    </row>
    <row r="119" spans="1:13" x14ac:dyDescent="0.25">
      <c r="A119" s="23"/>
      <c r="B119" s="36"/>
      <c r="C119" s="23"/>
      <c r="D119" s="23"/>
      <c r="E119" s="23"/>
      <c r="F119" s="28"/>
      <c r="G119" s="23" t="str">
        <f>IFERROR(VLOOKUP(F119,TERCEROS[],3,FALSE),"")</f>
        <v/>
      </c>
      <c r="H119" s="23"/>
      <c r="I119" s="23"/>
      <c r="J119" s="23" t="str">
        <f t="shared" si="2"/>
        <v/>
      </c>
      <c r="K119" s="25"/>
      <c r="L119" s="25"/>
      <c r="M119" s="25"/>
    </row>
    <row r="120" spans="1:13" x14ac:dyDescent="0.25">
      <c r="A120" s="23"/>
      <c r="B120" s="36"/>
      <c r="C120" s="23"/>
      <c r="D120" s="23"/>
      <c r="E120" s="23"/>
      <c r="F120" s="28"/>
      <c r="G120" s="23" t="str">
        <f>IFERROR(VLOOKUP(F120,TERCEROS[],3,FALSE),"")</f>
        <v/>
      </c>
      <c r="H120" s="23"/>
      <c r="I120" s="23"/>
      <c r="J120" s="23" t="str">
        <f t="shared" si="2"/>
        <v/>
      </c>
      <c r="K120" s="25"/>
      <c r="L120" s="25"/>
      <c r="M120" s="25"/>
    </row>
    <row r="121" spans="1:13" x14ac:dyDescent="0.25">
      <c r="A121" s="23"/>
      <c r="B121" s="36"/>
      <c r="C121" s="23"/>
      <c r="D121" s="23"/>
      <c r="E121" s="23"/>
      <c r="F121" s="28"/>
      <c r="G121" s="23" t="str">
        <f>IFERROR(VLOOKUP(F121,TERCEROS[],3,FALSE),"")</f>
        <v/>
      </c>
      <c r="H121" s="23"/>
      <c r="I121" s="23"/>
      <c r="J121" s="23" t="str">
        <f t="shared" si="2"/>
        <v/>
      </c>
      <c r="K121" s="25"/>
      <c r="L121" s="25"/>
      <c r="M121" s="25"/>
    </row>
    <row r="122" spans="1:13" x14ac:dyDescent="0.25">
      <c r="A122" s="23"/>
      <c r="B122" s="36"/>
      <c r="C122" s="23"/>
      <c r="D122" s="23"/>
      <c r="E122" s="23"/>
      <c r="F122" s="28"/>
      <c r="G122" s="23" t="str">
        <f>IFERROR(VLOOKUP(F122,TERCEROS[],3,FALSE),"")</f>
        <v/>
      </c>
      <c r="H122" s="23"/>
      <c r="I122" s="23"/>
      <c r="J122" s="23" t="str">
        <f t="shared" si="2"/>
        <v/>
      </c>
      <c r="K122" s="25"/>
      <c r="L122" s="25"/>
      <c r="M122" s="25"/>
    </row>
    <row r="123" spans="1:13" x14ac:dyDescent="0.25">
      <c r="A123" s="23"/>
      <c r="B123" s="36"/>
      <c r="C123" s="23"/>
      <c r="D123" s="23"/>
      <c r="E123" s="23"/>
      <c r="F123" s="28"/>
      <c r="G123" s="23" t="str">
        <f>IFERROR(VLOOKUP(F123,TERCEROS[],3,FALSE),"")</f>
        <v/>
      </c>
      <c r="H123" s="23"/>
      <c r="I123" s="23"/>
      <c r="J123" s="23" t="str">
        <f t="shared" si="2"/>
        <v/>
      </c>
      <c r="K123" s="25"/>
      <c r="L123" s="25"/>
      <c r="M123" s="25"/>
    </row>
    <row r="124" spans="1:13" x14ac:dyDescent="0.25">
      <c r="A124" s="23"/>
      <c r="B124" s="36"/>
      <c r="C124" s="23"/>
      <c r="D124" s="23"/>
      <c r="E124" s="23"/>
      <c r="F124" s="28"/>
      <c r="G124" s="23" t="str">
        <f>IFERROR(VLOOKUP(F124,TERCEROS[],3,FALSE),"")</f>
        <v/>
      </c>
      <c r="H124" s="23"/>
      <c r="I124" s="23"/>
      <c r="J124" s="23" t="str">
        <f t="shared" si="2"/>
        <v/>
      </c>
      <c r="K124" s="25"/>
      <c r="L124" s="25"/>
      <c r="M124" s="25"/>
    </row>
    <row r="125" spans="1:13" x14ac:dyDescent="0.25">
      <c r="A125" s="23"/>
      <c r="B125" s="36"/>
      <c r="C125" s="23"/>
      <c r="D125" s="23"/>
      <c r="E125" s="23"/>
      <c r="F125" s="28"/>
      <c r="G125" s="23" t="str">
        <f>IFERROR(VLOOKUP(F125,TERCEROS[],3,FALSE),"")</f>
        <v/>
      </c>
      <c r="H125" s="23"/>
      <c r="I125" s="23"/>
      <c r="J125" s="23" t="str">
        <f t="shared" si="2"/>
        <v/>
      </c>
      <c r="K125" s="25"/>
      <c r="L125" s="25"/>
      <c r="M125" s="25"/>
    </row>
    <row r="126" spans="1:13" x14ac:dyDescent="0.25">
      <c r="A126" s="23"/>
      <c r="B126" s="36"/>
      <c r="C126" s="23"/>
      <c r="D126" s="23"/>
      <c r="E126" s="23"/>
      <c r="F126" s="28"/>
      <c r="G126" s="23" t="str">
        <f>IFERROR(VLOOKUP(F126,TERCEROS[],3,FALSE),"")</f>
        <v/>
      </c>
      <c r="H126" s="23"/>
      <c r="I126" s="23"/>
      <c r="J126" s="23" t="str">
        <f t="shared" si="2"/>
        <v/>
      </c>
      <c r="K126" s="25"/>
      <c r="L126" s="25"/>
      <c r="M126" s="25"/>
    </row>
    <row r="127" spans="1:13" x14ac:dyDescent="0.25">
      <c r="A127" s="23"/>
      <c r="B127" s="36"/>
      <c r="C127" s="23"/>
      <c r="D127" s="23"/>
      <c r="E127" s="23"/>
      <c r="F127" s="28"/>
      <c r="G127" s="23" t="str">
        <f>IFERROR(VLOOKUP(F127,TERCEROS[],3,FALSE),"")</f>
        <v/>
      </c>
      <c r="H127" s="23"/>
      <c r="I127" s="23"/>
      <c r="J127" s="23" t="str">
        <f t="shared" si="2"/>
        <v/>
      </c>
      <c r="K127" s="25"/>
      <c r="L127" s="25"/>
      <c r="M127" s="25"/>
    </row>
    <row r="128" spans="1:13" x14ac:dyDescent="0.25">
      <c r="A128" s="23"/>
      <c r="B128" s="36"/>
      <c r="C128" s="23"/>
      <c r="D128" s="23"/>
      <c r="E128" s="23"/>
      <c r="F128" s="28"/>
      <c r="G128" s="23" t="str">
        <f>IFERROR(VLOOKUP(F128,TERCEROS[],3,FALSE),"")</f>
        <v/>
      </c>
      <c r="H128" s="23"/>
      <c r="I128" s="23"/>
      <c r="J128" s="23" t="str">
        <f t="shared" ref="J128:J191" si="3">IFERROR(VLOOKUP(I128,PUC,2,FALSE),"")</f>
        <v/>
      </c>
      <c r="K128" s="25"/>
      <c r="L128" s="25"/>
      <c r="M128" s="25"/>
    </row>
    <row r="129" spans="1:13" x14ac:dyDescent="0.25">
      <c r="A129" s="23"/>
      <c r="B129" s="36"/>
      <c r="C129" s="23"/>
      <c r="D129" s="23"/>
      <c r="E129" s="23"/>
      <c r="F129" s="28"/>
      <c r="G129" s="23" t="str">
        <f>IFERROR(VLOOKUP(F129,TERCEROS[],3,FALSE),"")</f>
        <v/>
      </c>
      <c r="H129" s="23"/>
      <c r="I129" s="23"/>
      <c r="J129" s="23" t="str">
        <f t="shared" si="3"/>
        <v/>
      </c>
      <c r="K129" s="25"/>
      <c r="L129" s="25"/>
      <c r="M129" s="25"/>
    </row>
    <row r="130" spans="1:13" x14ac:dyDescent="0.25">
      <c r="A130" s="23"/>
      <c r="B130" s="36"/>
      <c r="C130" s="23"/>
      <c r="D130" s="23"/>
      <c r="E130" s="23"/>
      <c r="F130" s="28"/>
      <c r="G130" s="23" t="str">
        <f>IFERROR(VLOOKUP(F130,TERCEROS[],3,FALSE),"")</f>
        <v/>
      </c>
      <c r="H130" s="23"/>
      <c r="I130" s="23"/>
      <c r="J130" s="23" t="str">
        <f t="shared" si="3"/>
        <v/>
      </c>
      <c r="K130" s="25"/>
      <c r="L130" s="25"/>
      <c r="M130" s="25"/>
    </row>
    <row r="131" spans="1:13" x14ac:dyDescent="0.25">
      <c r="A131" s="23"/>
      <c r="B131" s="36"/>
      <c r="C131" s="23"/>
      <c r="D131" s="23"/>
      <c r="E131" s="23"/>
      <c r="F131" s="28"/>
      <c r="G131" s="23" t="str">
        <f>IFERROR(VLOOKUP(F131,TERCEROS[],3,FALSE),"")</f>
        <v/>
      </c>
      <c r="H131" s="23"/>
      <c r="I131" s="23"/>
      <c r="J131" s="23" t="str">
        <f t="shared" si="3"/>
        <v/>
      </c>
      <c r="K131" s="25"/>
      <c r="L131" s="25"/>
      <c r="M131" s="25"/>
    </row>
    <row r="132" spans="1:13" x14ac:dyDescent="0.25">
      <c r="A132" s="23"/>
      <c r="B132" s="36"/>
      <c r="C132" s="23"/>
      <c r="D132" s="23"/>
      <c r="E132" s="23"/>
      <c r="F132" s="28"/>
      <c r="G132" s="23" t="str">
        <f>IFERROR(VLOOKUP(F132,TERCEROS[],3,FALSE),"")</f>
        <v/>
      </c>
      <c r="H132" s="23"/>
      <c r="I132" s="23"/>
      <c r="J132" s="23" t="str">
        <f t="shared" si="3"/>
        <v/>
      </c>
      <c r="K132" s="25"/>
      <c r="L132" s="25"/>
      <c r="M132" s="25"/>
    </row>
    <row r="133" spans="1:13" x14ac:dyDescent="0.25">
      <c r="A133" s="23"/>
      <c r="B133" s="36"/>
      <c r="C133" s="23"/>
      <c r="D133" s="23"/>
      <c r="E133" s="23"/>
      <c r="F133" s="28"/>
      <c r="G133" s="23" t="str">
        <f>IFERROR(VLOOKUP(F133,TERCEROS[],3,FALSE),"")</f>
        <v/>
      </c>
      <c r="H133" s="23"/>
      <c r="I133" s="23"/>
      <c r="J133" s="23" t="str">
        <f t="shared" si="3"/>
        <v/>
      </c>
      <c r="K133" s="25"/>
      <c r="L133" s="25"/>
      <c r="M133" s="25"/>
    </row>
    <row r="134" spans="1:13" x14ac:dyDescent="0.25">
      <c r="A134" s="23"/>
      <c r="B134" s="36"/>
      <c r="C134" s="23"/>
      <c r="D134" s="23"/>
      <c r="E134" s="23"/>
      <c r="F134" s="28"/>
      <c r="G134" s="23" t="str">
        <f>IFERROR(VLOOKUP(F134,TERCEROS[],3,FALSE),"")</f>
        <v/>
      </c>
      <c r="H134" s="23"/>
      <c r="I134" s="23"/>
      <c r="J134" s="23" t="str">
        <f t="shared" si="3"/>
        <v/>
      </c>
      <c r="K134" s="25"/>
      <c r="L134" s="25"/>
      <c r="M134" s="25"/>
    </row>
    <row r="135" spans="1:13" x14ac:dyDescent="0.25">
      <c r="A135" s="23"/>
      <c r="B135" s="36"/>
      <c r="C135" s="23"/>
      <c r="D135" s="23"/>
      <c r="E135" s="23"/>
      <c r="F135" s="28"/>
      <c r="G135" s="23" t="str">
        <f>IFERROR(VLOOKUP(F135,TERCEROS[],3,FALSE),"")</f>
        <v/>
      </c>
      <c r="H135" s="23"/>
      <c r="I135" s="23"/>
      <c r="J135" s="23" t="str">
        <f t="shared" si="3"/>
        <v/>
      </c>
      <c r="K135" s="25"/>
      <c r="L135" s="25"/>
      <c r="M135" s="25"/>
    </row>
    <row r="136" spans="1:13" x14ac:dyDescent="0.25">
      <c r="A136" s="23"/>
      <c r="B136" s="36"/>
      <c r="C136" s="23"/>
      <c r="D136" s="23"/>
      <c r="E136" s="23"/>
      <c r="F136" s="28"/>
      <c r="G136" s="23" t="str">
        <f>IFERROR(VLOOKUP(F136,TERCEROS[],3,FALSE),"")</f>
        <v/>
      </c>
      <c r="H136" s="23"/>
      <c r="I136" s="23"/>
      <c r="J136" s="23" t="str">
        <f t="shared" si="3"/>
        <v/>
      </c>
      <c r="K136" s="25"/>
      <c r="L136" s="25"/>
      <c r="M136" s="25"/>
    </row>
    <row r="137" spans="1:13" x14ac:dyDescent="0.25">
      <c r="A137" s="23"/>
      <c r="B137" s="36"/>
      <c r="C137" s="23"/>
      <c r="D137" s="23"/>
      <c r="E137" s="23"/>
      <c r="F137" s="28"/>
      <c r="G137" s="23" t="str">
        <f>IFERROR(VLOOKUP(F137,TERCEROS[],3,FALSE),"")</f>
        <v/>
      </c>
      <c r="H137" s="23"/>
      <c r="I137" s="23"/>
      <c r="J137" s="23" t="str">
        <f t="shared" si="3"/>
        <v/>
      </c>
      <c r="K137" s="25"/>
      <c r="L137" s="25"/>
      <c r="M137" s="25"/>
    </row>
    <row r="138" spans="1:13" x14ac:dyDescent="0.25">
      <c r="A138" s="23"/>
      <c r="B138" s="36"/>
      <c r="C138" s="23"/>
      <c r="D138" s="23"/>
      <c r="E138" s="23"/>
      <c r="F138" s="28"/>
      <c r="G138" s="23" t="str">
        <f>IFERROR(VLOOKUP(F138,TERCEROS[],3,FALSE),"")</f>
        <v/>
      </c>
      <c r="H138" s="23"/>
      <c r="I138" s="23"/>
      <c r="J138" s="23" t="str">
        <f t="shared" si="3"/>
        <v/>
      </c>
      <c r="K138" s="25"/>
      <c r="L138" s="25"/>
      <c r="M138" s="25"/>
    </row>
    <row r="139" spans="1:13" x14ac:dyDescent="0.25">
      <c r="A139" s="23"/>
      <c r="B139" s="36"/>
      <c r="C139" s="23"/>
      <c r="D139" s="23"/>
      <c r="E139" s="23"/>
      <c r="F139" s="28"/>
      <c r="G139" s="23" t="str">
        <f>IFERROR(VLOOKUP(F139,TERCEROS[],3,FALSE),"")</f>
        <v/>
      </c>
      <c r="H139" s="23"/>
      <c r="I139" s="23"/>
      <c r="J139" s="23" t="str">
        <f t="shared" si="3"/>
        <v/>
      </c>
      <c r="K139" s="25"/>
      <c r="L139" s="25"/>
      <c r="M139" s="25"/>
    </row>
    <row r="140" spans="1:13" x14ac:dyDescent="0.25">
      <c r="A140" s="23"/>
      <c r="B140" s="36"/>
      <c r="C140" s="23"/>
      <c r="D140" s="23"/>
      <c r="E140" s="23"/>
      <c r="F140" s="28"/>
      <c r="G140" s="23" t="str">
        <f>IFERROR(VLOOKUP(F140,TERCEROS[],3,FALSE),"")</f>
        <v/>
      </c>
      <c r="H140" s="23"/>
      <c r="I140" s="23"/>
      <c r="J140" s="23" t="str">
        <f t="shared" si="3"/>
        <v/>
      </c>
      <c r="K140" s="25"/>
      <c r="L140" s="25"/>
      <c r="M140" s="25"/>
    </row>
    <row r="141" spans="1:13" x14ac:dyDescent="0.25">
      <c r="A141" s="23"/>
      <c r="B141" s="36"/>
      <c r="C141" s="23"/>
      <c r="D141" s="23"/>
      <c r="E141" s="23"/>
      <c r="F141" s="28"/>
      <c r="G141" s="23" t="str">
        <f>IFERROR(VLOOKUP(F141,TERCEROS[],3,FALSE),"")</f>
        <v/>
      </c>
      <c r="H141" s="23"/>
      <c r="I141" s="23"/>
      <c r="J141" s="23" t="str">
        <f t="shared" si="3"/>
        <v/>
      </c>
      <c r="K141" s="25"/>
      <c r="L141" s="25"/>
      <c r="M141" s="25"/>
    </row>
    <row r="142" spans="1:13" x14ac:dyDescent="0.25">
      <c r="A142" s="23"/>
      <c r="B142" s="36"/>
      <c r="C142" s="23"/>
      <c r="D142" s="23"/>
      <c r="E142" s="23"/>
      <c r="F142" s="28"/>
      <c r="G142" s="23" t="str">
        <f>IFERROR(VLOOKUP(F142,TERCEROS[],3,FALSE),"")</f>
        <v/>
      </c>
      <c r="H142" s="23"/>
      <c r="I142" s="23"/>
      <c r="J142" s="23" t="str">
        <f t="shared" si="3"/>
        <v/>
      </c>
      <c r="K142" s="25"/>
      <c r="L142" s="25"/>
      <c r="M142" s="25"/>
    </row>
    <row r="143" spans="1:13" x14ac:dyDescent="0.25">
      <c r="A143" s="23"/>
      <c r="B143" s="36"/>
      <c r="C143" s="23"/>
      <c r="D143" s="23"/>
      <c r="E143" s="23"/>
      <c r="F143" s="28"/>
      <c r="G143" s="23" t="str">
        <f>IFERROR(VLOOKUP(F143,TERCEROS[],3,FALSE),"")</f>
        <v/>
      </c>
      <c r="H143" s="23"/>
      <c r="I143" s="23"/>
      <c r="J143" s="23" t="str">
        <f t="shared" si="3"/>
        <v/>
      </c>
      <c r="K143" s="25"/>
      <c r="L143" s="25"/>
      <c r="M143" s="25"/>
    </row>
    <row r="144" spans="1:13" x14ac:dyDescent="0.25">
      <c r="A144" s="23"/>
      <c r="B144" s="36"/>
      <c r="C144" s="23"/>
      <c r="D144" s="23"/>
      <c r="E144" s="23"/>
      <c r="F144" s="28"/>
      <c r="G144" s="23" t="str">
        <f>IFERROR(VLOOKUP(F144,TERCEROS[],3,FALSE),"")</f>
        <v/>
      </c>
      <c r="H144" s="23"/>
      <c r="I144" s="23"/>
      <c r="J144" s="23" t="str">
        <f t="shared" si="3"/>
        <v/>
      </c>
      <c r="K144" s="25"/>
      <c r="L144" s="25"/>
      <c r="M144" s="25"/>
    </row>
    <row r="145" spans="1:13" x14ac:dyDescent="0.25">
      <c r="A145" s="23"/>
      <c r="B145" s="36"/>
      <c r="C145" s="23"/>
      <c r="D145" s="23"/>
      <c r="E145" s="23"/>
      <c r="F145" s="28"/>
      <c r="G145" s="23" t="str">
        <f>IFERROR(VLOOKUP(F145,TERCEROS[],3,FALSE),"")</f>
        <v/>
      </c>
      <c r="H145" s="23"/>
      <c r="I145" s="23"/>
      <c r="J145" s="23" t="str">
        <f t="shared" si="3"/>
        <v/>
      </c>
      <c r="K145" s="25"/>
      <c r="L145" s="25"/>
      <c r="M145" s="25"/>
    </row>
    <row r="146" spans="1:13" x14ac:dyDescent="0.25">
      <c r="A146" s="23"/>
      <c r="B146" s="36"/>
      <c r="C146" s="23"/>
      <c r="D146" s="23"/>
      <c r="E146" s="23"/>
      <c r="F146" s="28"/>
      <c r="G146" s="23" t="str">
        <f>IFERROR(VLOOKUP(F146,TERCEROS[],3,FALSE),"")</f>
        <v/>
      </c>
      <c r="H146" s="23"/>
      <c r="I146" s="23"/>
      <c r="J146" s="23" t="str">
        <f t="shared" si="3"/>
        <v/>
      </c>
      <c r="K146" s="25"/>
      <c r="L146" s="25"/>
      <c r="M146" s="25"/>
    </row>
    <row r="147" spans="1:13" x14ac:dyDescent="0.25">
      <c r="A147" s="23"/>
      <c r="B147" s="36"/>
      <c r="C147" s="23"/>
      <c r="D147" s="23"/>
      <c r="E147" s="23"/>
      <c r="F147" s="28"/>
      <c r="G147" s="23" t="str">
        <f>IFERROR(VLOOKUP(F147,TERCEROS[],3,FALSE),"")</f>
        <v/>
      </c>
      <c r="H147" s="23"/>
      <c r="I147" s="23"/>
      <c r="J147" s="23" t="str">
        <f t="shared" si="3"/>
        <v/>
      </c>
      <c r="K147" s="25"/>
      <c r="L147" s="25"/>
      <c r="M147" s="25"/>
    </row>
    <row r="148" spans="1:13" x14ac:dyDescent="0.25">
      <c r="A148" s="23"/>
      <c r="B148" s="36"/>
      <c r="C148" s="23"/>
      <c r="D148" s="23"/>
      <c r="E148" s="23"/>
      <c r="F148" s="28"/>
      <c r="G148" s="23" t="str">
        <f>IFERROR(VLOOKUP(F148,TERCEROS[],3,FALSE),"")</f>
        <v/>
      </c>
      <c r="H148" s="23"/>
      <c r="I148" s="23"/>
      <c r="J148" s="23" t="str">
        <f t="shared" si="3"/>
        <v/>
      </c>
      <c r="K148" s="25"/>
      <c r="L148" s="25"/>
      <c r="M148" s="25"/>
    </row>
    <row r="149" spans="1:13" x14ac:dyDescent="0.25">
      <c r="A149" s="23"/>
      <c r="B149" s="36"/>
      <c r="C149" s="23"/>
      <c r="D149" s="23"/>
      <c r="E149" s="23"/>
      <c r="F149" s="28"/>
      <c r="G149" s="23" t="str">
        <f>IFERROR(VLOOKUP(F149,TERCEROS[],3,FALSE),"")</f>
        <v/>
      </c>
      <c r="H149" s="23"/>
      <c r="I149" s="23"/>
      <c r="J149" s="23" t="str">
        <f t="shared" si="3"/>
        <v/>
      </c>
      <c r="K149" s="25"/>
      <c r="L149" s="25"/>
      <c r="M149" s="25"/>
    </row>
    <row r="150" spans="1:13" x14ac:dyDescent="0.25">
      <c r="A150" s="23"/>
      <c r="B150" s="36"/>
      <c r="C150" s="23"/>
      <c r="D150" s="23"/>
      <c r="E150" s="23"/>
      <c r="F150" s="28"/>
      <c r="G150" s="23" t="str">
        <f>IFERROR(VLOOKUP(F150,TERCEROS[],3,FALSE),"")</f>
        <v/>
      </c>
      <c r="H150" s="23"/>
      <c r="I150" s="23"/>
      <c r="J150" s="23" t="str">
        <f t="shared" si="3"/>
        <v/>
      </c>
      <c r="K150" s="25"/>
      <c r="L150" s="25"/>
      <c r="M150" s="25"/>
    </row>
    <row r="151" spans="1:13" x14ac:dyDescent="0.25">
      <c r="A151" s="23"/>
      <c r="B151" s="36"/>
      <c r="C151" s="23"/>
      <c r="D151" s="23"/>
      <c r="E151" s="23"/>
      <c r="F151" s="28"/>
      <c r="G151" s="23" t="str">
        <f>IFERROR(VLOOKUP(F151,TERCEROS[],3,FALSE),"")</f>
        <v/>
      </c>
      <c r="H151" s="23"/>
      <c r="I151" s="23"/>
      <c r="J151" s="23" t="str">
        <f t="shared" si="3"/>
        <v/>
      </c>
      <c r="K151" s="25"/>
      <c r="L151" s="25"/>
      <c r="M151" s="25"/>
    </row>
    <row r="152" spans="1:13" x14ac:dyDescent="0.25">
      <c r="A152" s="23"/>
      <c r="B152" s="36"/>
      <c r="C152" s="23"/>
      <c r="D152" s="23"/>
      <c r="E152" s="23"/>
      <c r="F152" s="28"/>
      <c r="G152" s="23" t="str">
        <f>IFERROR(VLOOKUP(F152,TERCEROS[],3,FALSE),"")</f>
        <v/>
      </c>
      <c r="H152" s="23"/>
      <c r="I152" s="23"/>
      <c r="J152" s="23" t="str">
        <f t="shared" si="3"/>
        <v/>
      </c>
      <c r="K152" s="25"/>
      <c r="L152" s="25"/>
      <c r="M152" s="25"/>
    </row>
    <row r="153" spans="1:13" x14ac:dyDescent="0.25">
      <c r="A153" s="23"/>
      <c r="B153" s="36"/>
      <c r="C153" s="23"/>
      <c r="D153" s="23"/>
      <c r="E153" s="23"/>
      <c r="F153" s="28"/>
      <c r="G153" s="23" t="str">
        <f>IFERROR(VLOOKUP(F153,TERCEROS[],3,FALSE),"")</f>
        <v/>
      </c>
      <c r="H153" s="23"/>
      <c r="I153" s="23"/>
      <c r="J153" s="23" t="str">
        <f t="shared" si="3"/>
        <v/>
      </c>
      <c r="K153" s="25"/>
      <c r="L153" s="25"/>
      <c r="M153" s="25"/>
    </row>
    <row r="154" spans="1:13" x14ac:dyDescent="0.25">
      <c r="A154" s="23"/>
      <c r="B154" s="36"/>
      <c r="C154" s="23"/>
      <c r="D154" s="23"/>
      <c r="E154" s="23"/>
      <c r="F154" s="28"/>
      <c r="G154" s="23" t="str">
        <f>IFERROR(VLOOKUP(F154,TERCEROS[],3,FALSE),"")</f>
        <v/>
      </c>
      <c r="H154" s="23"/>
      <c r="I154" s="23"/>
      <c r="J154" s="23" t="str">
        <f t="shared" si="3"/>
        <v/>
      </c>
      <c r="K154" s="25"/>
      <c r="L154" s="25"/>
      <c r="M154" s="25"/>
    </row>
    <row r="155" spans="1:13" x14ac:dyDescent="0.25">
      <c r="A155" s="23"/>
      <c r="B155" s="36"/>
      <c r="C155" s="23"/>
      <c r="D155" s="23"/>
      <c r="E155" s="23"/>
      <c r="F155" s="28"/>
      <c r="G155" s="23" t="str">
        <f>IFERROR(VLOOKUP(F155,TERCEROS[],3,FALSE),"")</f>
        <v/>
      </c>
      <c r="H155" s="23"/>
      <c r="I155" s="23"/>
      <c r="J155" s="23" t="str">
        <f t="shared" si="3"/>
        <v/>
      </c>
      <c r="K155" s="25"/>
      <c r="L155" s="25"/>
      <c r="M155" s="25"/>
    </row>
    <row r="156" spans="1:13" x14ac:dyDescent="0.25">
      <c r="A156" s="23"/>
      <c r="B156" s="36"/>
      <c r="C156" s="23"/>
      <c r="D156" s="23"/>
      <c r="E156" s="23"/>
      <c r="F156" s="28"/>
      <c r="G156" s="23" t="str">
        <f>IFERROR(VLOOKUP(F156,TERCEROS[],3,FALSE),"")</f>
        <v/>
      </c>
      <c r="H156" s="23"/>
      <c r="I156" s="23"/>
      <c r="J156" s="23" t="str">
        <f t="shared" si="3"/>
        <v/>
      </c>
      <c r="K156" s="25"/>
      <c r="L156" s="25"/>
      <c r="M156" s="25"/>
    </row>
    <row r="157" spans="1:13" x14ac:dyDescent="0.25">
      <c r="A157" s="23"/>
      <c r="B157" s="36"/>
      <c r="C157" s="23"/>
      <c r="D157" s="23"/>
      <c r="E157" s="23"/>
      <c r="F157" s="28"/>
      <c r="G157" s="23" t="str">
        <f>IFERROR(VLOOKUP(F157,TERCEROS[],3,FALSE),"")</f>
        <v/>
      </c>
      <c r="H157" s="23"/>
      <c r="I157" s="23"/>
      <c r="J157" s="23" t="str">
        <f t="shared" si="3"/>
        <v/>
      </c>
      <c r="K157" s="25"/>
      <c r="L157" s="25"/>
      <c r="M157" s="25"/>
    </row>
    <row r="158" spans="1:13" x14ac:dyDescent="0.25">
      <c r="A158" s="23"/>
      <c r="B158" s="36"/>
      <c r="C158" s="23"/>
      <c r="D158" s="23"/>
      <c r="E158" s="23"/>
      <c r="F158" s="28"/>
      <c r="G158" s="23" t="str">
        <f>IFERROR(VLOOKUP(F158,TERCEROS[],3,FALSE),"")</f>
        <v/>
      </c>
      <c r="H158" s="23"/>
      <c r="I158" s="23"/>
      <c r="J158" s="23" t="str">
        <f t="shared" si="3"/>
        <v/>
      </c>
      <c r="K158" s="25"/>
      <c r="L158" s="25"/>
      <c r="M158" s="25"/>
    </row>
    <row r="159" spans="1:13" x14ac:dyDescent="0.25">
      <c r="A159" s="23"/>
      <c r="B159" s="36"/>
      <c r="C159" s="23"/>
      <c r="D159" s="23"/>
      <c r="E159" s="23"/>
      <c r="F159" s="28"/>
      <c r="G159" s="23" t="str">
        <f>IFERROR(VLOOKUP(F159,TERCEROS[],3,FALSE),"")</f>
        <v/>
      </c>
      <c r="H159" s="23"/>
      <c r="I159" s="23"/>
      <c r="J159" s="23" t="str">
        <f t="shared" si="3"/>
        <v/>
      </c>
      <c r="K159" s="25"/>
      <c r="L159" s="25"/>
      <c r="M159" s="25"/>
    </row>
    <row r="160" spans="1:13" x14ac:dyDescent="0.25">
      <c r="A160" s="23"/>
      <c r="B160" s="36"/>
      <c r="C160" s="23"/>
      <c r="D160" s="23"/>
      <c r="E160" s="23"/>
      <c r="F160" s="28"/>
      <c r="G160" s="23" t="str">
        <f>IFERROR(VLOOKUP(F160,TERCEROS[],3,FALSE),"")</f>
        <v/>
      </c>
      <c r="H160" s="23"/>
      <c r="I160" s="23"/>
      <c r="J160" s="23" t="str">
        <f t="shared" si="3"/>
        <v/>
      </c>
      <c r="K160" s="25"/>
      <c r="L160" s="25"/>
      <c r="M160" s="25"/>
    </row>
    <row r="161" spans="1:13" x14ac:dyDescent="0.25">
      <c r="A161" s="23"/>
      <c r="B161" s="36"/>
      <c r="C161" s="23"/>
      <c r="D161" s="23"/>
      <c r="E161" s="23"/>
      <c r="F161" s="28"/>
      <c r="G161" s="23" t="str">
        <f>IFERROR(VLOOKUP(F161,TERCEROS[],3,FALSE),"")</f>
        <v/>
      </c>
      <c r="H161" s="23"/>
      <c r="I161" s="23"/>
      <c r="J161" s="23" t="str">
        <f t="shared" si="3"/>
        <v/>
      </c>
      <c r="K161" s="25"/>
      <c r="L161" s="25"/>
      <c r="M161" s="25"/>
    </row>
    <row r="162" spans="1:13" x14ac:dyDescent="0.25">
      <c r="A162" s="23"/>
      <c r="B162" s="36"/>
      <c r="C162" s="23"/>
      <c r="D162" s="23"/>
      <c r="E162" s="23"/>
      <c r="F162" s="28"/>
      <c r="G162" s="23" t="str">
        <f>IFERROR(VLOOKUP(F162,TERCEROS[],3,FALSE),"")</f>
        <v/>
      </c>
      <c r="H162" s="23"/>
      <c r="I162" s="23"/>
      <c r="J162" s="23" t="str">
        <f t="shared" si="3"/>
        <v/>
      </c>
      <c r="K162" s="25"/>
      <c r="L162" s="25"/>
      <c r="M162" s="25"/>
    </row>
    <row r="163" spans="1:13" x14ac:dyDescent="0.25">
      <c r="A163" s="23"/>
      <c r="B163" s="36"/>
      <c r="C163" s="23"/>
      <c r="D163" s="23"/>
      <c r="E163" s="23"/>
      <c r="F163" s="28"/>
      <c r="G163" s="23" t="str">
        <f>IFERROR(VLOOKUP(F163,TERCEROS[],3,FALSE),"")</f>
        <v/>
      </c>
      <c r="H163" s="23"/>
      <c r="I163" s="23"/>
      <c r="J163" s="23" t="str">
        <f t="shared" si="3"/>
        <v/>
      </c>
      <c r="K163" s="25"/>
      <c r="L163" s="25"/>
      <c r="M163" s="25"/>
    </row>
    <row r="164" spans="1:13" x14ac:dyDescent="0.25">
      <c r="A164" s="23"/>
      <c r="B164" s="36"/>
      <c r="C164" s="23"/>
      <c r="D164" s="23"/>
      <c r="E164" s="23"/>
      <c r="F164" s="28"/>
      <c r="G164" s="23" t="str">
        <f>IFERROR(VLOOKUP(F164,TERCEROS[],3,FALSE),"")</f>
        <v/>
      </c>
      <c r="H164" s="23"/>
      <c r="I164" s="23"/>
      <c r="J164" s="23" t="str">
        <f t="shared" si="3"/>
        <v/>
      </c>
      <c r="K164" s="25"/>
      <c r="L164" s="25"/>
      <c r="M164" s="25"/>
    </row>
    <row r="165" spans="1:13" x14ac:dyDescent="0.25">
      <c r="A165" s="23"/>
      <c r="B165" s="36"/>
      <c r="C165" s="23"/>
      <c r="D165" s="23"/>
      <c r="E165" s="23"/>
      <c r="F165" s="28"/>
      <c r="G165" s="23" t="str">
        <f>IFERROR(VLOOKUP(F165,TERCEROS[],3,FALSE),"")</f>
        <v/>
      </c>
      <c r="H165" s="23"/>
      <c r="I165" s="23"/>
      <c r="J165" s="23" t="str">
        <f t="shared" si="3"/>
        <v/>
      </c>
      <c r="K165" s="25"/>
      <c r="L165" s="25"/>
      <c r="M165" s="25"/>
    </row>
    <row r="166" spans="1:13" x14ac:dyDescent="0.25">
      <c r="A166" s="23"/>
      <c r="B166" s="36"/>
      <c r="C166" s="23"/>
      <c r="D166" s="23"/>
      <c r="E166" s="23"/>
      <c r="F166" s="28"/>
      <c r="G166" s="23" t="str">
        <f>IFERROR(VLOOKUP(F166,TERCEROS[],3,FALSE),"")</f>
        <v/>
      </c>
      <c r="H166" s="23"/>
      <c r="I166" s="23"/>
      <c r="J166" s="23" t="str">
        <f t="shared" si="3"/>
        <v/>
      </c>
      <c r="K166" s="25"/>
      <c r="L166" s="25"/>
      <c r="M166" s="25"/>
    </row>
    <row r="167" spans="1:13" x14ac:dyDescent="0.25">
      <c r="A167" s="23"/>
      <c r="B167" s="36"/>
      <c r="C167" s="23"/>
      <c r="D167" s="23"/>
      <c r="E167" s="23"/>
      <c r="F167" s="28"/>
      <c r="G167" s="23" t="str">
        <f>IFERROR(VLOOKUP(F167,TERCEROS[],3,FALSE),"")</f>
        <v/>
      </c>
      <c r="H167" s="23"/>
      <c r="I167" s="23"/>
      <c r="J167" s="23" t="str">
        <f t="shared" si="3"/>
        <v/>
      </c>
      <c r="K167" s="25"/>
      <c r="L167" s="25"/>
      <c r="M167" s="25"/>
    </row>
    <row r="168" spans="1:13" x14ac:dyDescent="0.25">
      <c r="A168" s="23"/>
      <c r="B168" s="36"/>
      <c r="C168" s="23"/>
      <c r="D168" s="23"/>
      <c r="E168" s="23"/>
      <c r="F168" s="28"/>
      <c r="G168" s="23" t="str">
        <f>IFERROR(VLOOKUP(F168,TERCEROS[],3,FALSE),"")</f>
        <v/>
      </c>
      <c r="H168" s="23"/>
      <c r="I168" s="23"/>
      <c r="J168" s="23" t="str">
        <f t="shared" si="3"/>
        <v/>
      </c>
      <c r="K168" s="25"/>
      <c r="L168" s="25"/>
      <c r="M168" s="25"/>
    </row>
    <row r="169" spans="1:13" x14ac:dyDescent="0.25">
      <c r="A169" s="23"/>
      <c r="B169" s="36"/>
      <c r="C169" s="23"/>
      <c r="D169" s="23"/>
      <c r="E169" s="23"/>
      <c r="F169" s="28"/>
      <c r="G169" s="23" t="str">
        <f>IFERROR(VLOOKUP(F169,TERCEROS[],3,FALSE),"")</f>
        <v/>
      </c>
      <c r="H169" s="23"/>
      <c r="I169" s="23"/>
      <c r="J169" s="23" t="str">
        <f t="shared" si="3"/>
        <v/>
      </c>
      <c r="K169" s="25"/>
      <c r="L169" s="25"/>
      <c r="M169" s="25"/>
    </row>
    <row r="170" spans="1:13" x14ac:dyDescent="0.25">
      <c r="A170" s="23"/>
      <c r="B170" s="36"/>
      <c r="C170" s="23"/>
      <c r="D170" s="23"/>
      <c r="E170" s="23"/>
      <c r="F170" s="28"/>
      <c r="G170" s="23" t="str">
        <f>IFERROR(VLOOKUP(F170,TERCEROS[],3,FALSE),"")</f>
        <v/>
      </c>
      <c r="H170" s="23"/>
      <c r="I170" s="23"/>
      <c r="J170" s="23" t="str">
        <f t="shared" si="3"/>
        <v/>
      </c>
      <c r="K170" s="25"/>
      <c r="L170" s="25"/>
      <c r="M170" s="25"/>
    </row>
    <row r="171" spans="1:13" x14ac:dyDescent="0.25">
      <c r="A171" s="23"/>
      <c r="B171" s="36"/>
      <c r="C171" s="23"/>
      <c r="D171" s="23"/>
      <c r="E171" s="23"/>
      <c r="F171" s="28"/>
      <c r="G171" s="23" t="str">
        <f>IFERROR(VLOOKUP(F171,TERCEROS[],3,FALSE),"")</f>
        <v/>
      </c>
      <c r="H171" s="23"/>
      <c r="I171" s="23"/>
      <c r="J171" s="23" t="str">
        <f t="shared" si="3"/>
        <v/>
      </c>
      <c r="K171" s="25"/>
      <c r="L171" s="25"/>
      <c r="M171" s="25"/>
    </row>
    <row r="172" spans="1:13" x14ac:dyDescent="0.25">
      <c r="A172" s="23"/>
      <c r="B172" s="36"/>
      <c r="C172" s="23"/>
      <c r="D172" s="23"/>
      <c r="E172" s="23"/>
      <c r="F172" s="28"/>
      <c r="G172" s="23" t="str">
        <f>IFERROR(VLOOKUP(F172,TERCEROS[],3,FALSE),"")</f>
        <v/>
      </c>
      <c r="H172" s="23"/>
      <c r="I172" s="23"/>
      <c r="J172" s="23" t="str">
        <f t="shared" si="3"/>
        <v/>
      </c>
      <c r="K172" s="25"/>
      <c r="L172" s="25"/>
      <c r="M172" s="25"/>
    </row>
    <row r="173" spans="1:13" x14ac:dyDescent="0.25">
      <c r="A173" s="23"/>
      <c r="B173" s="36"/>
      <c r="C173" s="23"/>
      <c r="D173" s="23"/>
      <c r="E173" s="23"/>
      <c r="F173" s="28"/>
      <c r="G173" s="23" t="str">
        <f>IFERROR(VLOOKUP(F173,TERCEROS[],3,FALSE),"")</f>
        <v/>
      </c>
      <c r="H173" s="23"/>
      <c r="I173" s="23"/>
      <c r="J173" s="23" t="str">
        <f t="shared" si="3"/>
        <v/>
      </c>
      <c r="K173" s="25"/>
      <c r="L173" s="25"/>
      <c r="M173" s="25"/>
    </row>
    <row r="174" spans="1:13" x14ac:dyDescent="0.25">
      <c r="A174" s="23"/>
      <c r="B174" s="36"/>
      <c r="C174" s="23"/>
      <c r="D174" s="23"/>
      <c r="E174" s="23"/>
      <c r="F174" s="28"/>
      <c r="G174" s="23" t="str">
        <f>IFERROR(VLOOKUP(F174,TERCEROS[],3,FALSE),"")</f>
        <v/>
      </c>
      <c r="H174" s="23"/>
      <c r="I174" s="23"/>
      <c r="J174" s="23" t="str">
        <f t="shared" si="3"/>
        <v/>
      </c>
      <c r="K174" s="25"/>
      <c r="L174" s="25"/>
      <c r="M174" s="25"/>
    </row>
    <row r="175" spans="1:13" x14ac:dyDescent="0.25">
      <c r="A175" s="23"/>
      <c r="B175" s="36"/>
      <c r="C175" s="23"/>
      <c r="D175" s="23"/>
      <c r="E175" s="23"/>
      <c r="F175" s="28"/>
      <c r="G175" s="23" t="str">
        <f>IFERROR(VLOOKUP(F175,TERCEROS[],3,FALSE),"")</f>
        <v/>
      </c>
      <c r="H175" s="23"/>
      <c r="I175" s="23"/>
      <c r="J175" s="23" t="str">
        <f t="shared" si="3"/>
        <v/>
      </c>
      <c r="K175" s="25"/>
      <c r="L175" s="25"/>
      <c r="M175" s="25"/>
    </row>
    <row r="176" spans="1:13" x14ac:dyDescent="0.25">
      <c r="A176" s="23"/>
      <c r="B176" s="36"/>
      <c r="C176" s="23"/>
      <c r="D176" s="23"/>
      <c r="E176" s="23"/>
      <c r="F176" s="28"/>
      <c r="G176" s="23" t="str">
        <f>IFERROR(VLOOKUP(F176,TERCEROS[],3,FALSE),"")</f>
        <v/>
      </c>
      <c r="H176" s="23"/>
      <c r="I176" s="23"/>
      <c r="J176" s="23" t="str">
        <f t="shared" si="3"/>
        <v/>
      </c>
      <c r="K176" s="25"/>
      <c r="L176" s="25"/>
      <c r="M176" s="25"/>
    </row>
    <row r="177" spans="1:13" x14ac:dyDescent="0.25">
      <c r="A177" s="23"/>
      <c r="B177" s="36"/>
      <c r="C177" s="23"/>
      <c r="D177" s="23"/>
      <c r="E177" s="23"/>
      <c r="F177" s="28"/>
      <c r="G177" s="23" t="str">
        <f>IFERROR(VLOOKUP(F177,TERCEROS[],3,FALSE),"")</f>
        <v/>
      </c>
      <c r="H177" s="23"/>
      <c r="I177" s="23"/>
      <c r="J177" s="23" t="str">
        <f t="shared" si="3"/>
        <v/>
      </c>
      <c r="K177" s="25"/>
      <c r="L177" s="25"/>
      <c r="M177" s="25"/>
    </row>
    <row r="178" spans="1:13" x14ac:dyDescent="0.25">
      <c r="A178" s="23"/>
      <c r="B178" s="36"/>
      <c r="C178" s="23"/>
      <c r="D178" s="23"/>
      <c r="E178" s="23"/>
      <c r="F178" s="28"/>
      <c r="G178" s="23" t="str">
        <f>IFERROR(VLOOKUP(F178,TERCEROS[],3,FALSE),"")</f>
        <v/>
      </c>
      <c r="H178" s="23"/>
      <c r="I178" s="23"/>
      <c r="J178" s="23" t="str">
        <f t="shared" si="3"/>
        <v/>
      </c>
      <c r="K178" s="25"/>
      <c r="L178" s="25"/>
      <c r="M178" s="25"/>
    </row>
    <row r="179" spans="1:13" x14ac:dyDescent="0.25">
      <c r="A179" s="23"/>
      <c r="B179" s="36"/>
      <c r="C179" s="23"/>
      <c r="D179" s="23"/>
      <c r="E179" s="23"/>
      <c r="F179" s="28"/>
      <c r="G179" s="23" t="str">
        <f>IFERROR(VLOOKUP(F179,TERCEROS[],3,FALSE),"")</f>
        <v/>
      </c>
      <c r="H179" s="23"/>
      <c r="I179" s="23"/>
      <c r="J179" s="23" t="str">
        <f t="shared" si="3"/>
        <v/>
      </c>
      <c r="K179" s="25"/>
      <c r="L179" s="25"/>
      <c r="M179" s="25"/>
    </row>
    <row r="180" spans="1:13" x14ac:dyDescent="0.25">
      <c r="A180" s="23"/>
      <c r="B180" s="36"/>
      <c r="C180" s="23"/>
      <c r="D180" s="23"/>
      <c r="E180" s="23"/>
      <c r="F180" s="28"/>
      <c r="G180" s="23" t="str">
        <f>IFERROR(VLOOKUP(F180,TERCEROS[],3,FALSE),"")</f>
        <v/>
      </c>
      <c r="H180" s="23"/>
      <c r="I180" s="23"/>
      <c r="J180" s="23" t="str">
        <f t="shared" si="3"/>
        <v/>
      </c>
      <c r="K180" s="25"/>
      <c r="L180" s="25"/>
      <c r="M180" s="25"/>
    </row>
    <row r="181" spans="1:13" x14ac:dyDescent="0.25">
      <c r="A181" s="23"/>
      <c r="B181" s="36"/>
      <c r="C181" s="23"/>
      <c r="D181" s="23"/>
      <c r="E181" s="23"/>
      <c r="F181" s="28"/>
      <c r="G181" s="23" t="str">
        <f>IFERROR(VLOOKUP(F181,TERCEROS[],3,FALSE),"")</f>
        <v/>
      </c>
      <c r="H181" s="23"/>
      <c r="I181" s="23"/>
      <c r="J181" s="23" t="str">
        <f t="shared" si="3"/>
        <v/>
      </c>
      <c r="K181" s="25"/>
      <c r="L181" s="25"/>
      <c r="M181" s="25"/>
    </row>
    <row r="182" spans="1:13" x14ac:dyDescent="0.25">
      <c r="A182" s="23"/>
      <c r="B182" s="36"/>
      <c r="C182" s="23"/>
      <c r="D182" s="23"/>
      <c r="E182" s="23"/>
      <c r="F182" s="28"/>
      <c r="G182" s="23" t="str">
        <f>IFERROR(VLOOKUP(F182,TERCEROS[],3,FALSE),"")</f>
        <v/>
      </c>
      <c r="H182" s="23"/>
      <c r="I182" s="23"/>
      <c r="J182" s="23" t="str">
        <f t="shared" si="3"/>
        <v/>
      </c>
      <c r="K182" s="25"/>
      <c r="L182" s="25"/>
      <c r="M182" s="25"/>
    </row>
    <row r="183" spans="1:13" x14ac:dyDescent="0.25">
      <c r="A183" s="23"/>
      <c r="B183" s="36"/>
      <c r="C183" s="23"/>
      <c r="D183" s="23"/>
      <c r="E183" s="23"/>
      <c r="F183" s="28"/>
      <c r="G183" s="23" t="str">
        <f>IFERROR(VLOOKUP(F183,TERCEROS[],3,FALSE),"")</f>
        <v/>
      </c>
      <c r="H183" s="23"/>
      <c r="I183" s="23"/>
      <c r="J183" s="23" t="str">
        <f t="shared" si="3"/>
        <v/>
      </c>
      <c r="K183" s="25"/>
      <c r="L183" s="25"/>
      <c r="M183" s="25"/>
    </row>
    <row r="184" spans="1:13" x14ac:dyDescent="0.25">
      <c r="A184" s="23"/>
      <c r="B184" s="36"/>
      <c r="C184" s="23"/>
      <c r="D184" s="23"/>
      <c r="E184" s="23"/>
      <c r="F184" s="28"/>
      <c r="G184" s="23" t="str">
        <f>IFERROR(VLOOKUP(F184,TERCEROS[],3,FALSE),"")</f>
        <v/>
      </c>
      <c r="H184" s="23"/>
      <c r="I184" s="23"/>
      <c r="J184" s="23" t="str">
        <f t="shared" si="3"/>
        <v/>
      </c>
      <c r="K184" s="25"/>
      <c r="L184" s="25"/>
      <c r="M184" s="25"/>
    </row>
    <row r="185" spans="1:13" x14ac:dyDescent="0.25">
      <c r="A185" s="23"/>
      <c r="B185" s="36"/>
      <c r="C185" s="23"/>
      <c r="D185" s="23"/>
      <c r="E185" s="23"/>
      <c r="F185" s="28"/>
      <c r="G185" s="23" t="str">
        <f>IFERROR(VLOOKUP(F185,TERCEROS[],3,FALSE),"")</f>
        <v/>
      </c>
      <c r="H185" s="23"/>
      <c r="I185" s="23"/>
      <c r="J185" s="23" t="str">
        <f t="shared" si="3"/>
        <v/>
      </c>
      <c r="K185" s="25"/>
      <c r="L185" s="25"/>
      <c r="M185" s="25"/>
    </row>
    <row r="186" spans="1:13" x14ac:dyDescent="0.25">
      <c r="A186" s="23"/>
      <c r="B186" s="36"/>
      <c r="C186" s="23"/>
      <c r="D186" s="23"/>
      <c r="E186" s="23"/>
      <c r="F186" s="28"/>
      <c r="G186" s="23" t="str">
        <f>IFERROR(VLOOKUP(F186,TERCEROS[],3,FALSE),"")</f>
        <v/>
      </c>
      <c r="H186" s="23"/>
      <c r="I186" s="23"/>
      <c r="J186" s="23" t="str">
        <f t="shared" si="3"/>
        <v/>
      </c>
      <c r="K186" s="25"/>
      <c r="L186" s="25"/>
      <c r="M186" s="25"/>
    </row>
    <row r="187" spans="1:13" x14ac:dyDescent="0.25">
      <c r="A187" s="23"/>
      <c r="B187" s="36"/>
      <c r="C187" s="23"/>
      <c r="D187" s="23"/>
      <c r="E187" s="23"/>
      <c r="F187" s="28"/>
      <c r="G187" s="23" t="str">
        <f>IFERROR(VLOOKUP(F187,TERCEROS[],3,FALSE),"")</f>
        <v/>
      </c>
      <c r="H187" s="23"/>
      <c r="I187" s="23"/>
      <c r="J187" s="23" t="str">
        <f t="shared" si="3"/>
        <v/>
      </c>
      <c r="K187" s="25"/>
      <c r="L187" s="25"/>
      <c r="M187" s="25"/>
    </row>
    <row r="188" spans="1:13" x14ac:dyDescent="0.25">
      <c r="A188" s="23"/>
      <c r="B188" s="36"/>
      <c r="C188" s="23"/>
      <c r="D188" s="23"/>
      <c r="E188" s="23"/>
      <c r="F188" s="28"/>
      <c r="G188" s="23" t="str">
        <f>IFERROR(VLOOKUP(F188,TERCEROS[],3,FALSE),"")</f>
        <v/>
      </c>
      <c r="H188" s="23"/>
      <c r="I188" s="23"/>
      <c r="J188" s="23" t="str">
        <f t="shared" si="3"/>
        <v/>
      </c>
      <c r="K188" s="25"/>
      <c r="L188" s="25"/>
      <c r="M188" s="25"/>
    </row>
    <row r="189" spans="1:13" x14ac:dyDescent="0.25">
      <c r="A189" s="23"/>
      <c r="B189" s="36"/>
      <c r="C189" s="23"/>
      <c r="D189" s="23"/>
      <c r="E189" s="23"/>
      <c r="F189" s="28"/>
      <c r="G189" s="23" t="str">
        <f>IFERROR(VLOOKUP(F189,TERCEROS[],3,FALSE),"")</f>
        <v/>
      </c>
      <c r="H189" s="23"/>
      <c r="I189" s="23"/>
      <c r="J189" s="23" t="str">
        <f t="shared" si="3"/>
        <v/>
      </c>
      <c r="K189" s="25"/>
      <c r="L189" s="25"/>
      <c r="M189" s="25"/>
    </row>
    <row r="190" spans="1:13" x14ac:dyDescent="0.25">
      <c r="A190" s="23"/>
      <c r="B190" s="36"/>
      <c r="C190" s="23"/>
      <c r="D190" s="23"/>
      <c r="E190" s="23"/>
      <c r="F190" s="28"/>
      <c r="G190" s="23" t="str">
        <f>IFERROR(VLOOKUP(F190,TERCEROS[],3,FALSE),"")</f>
        <v/>
      </c>
      <c r="H190" s="23"/>
      <c r="I190" s="23"/>
      <c r="J190" s="23" t="str">
        <f t="shared" si="3"/>
        <v/>
      </c>
      <c r="K190" s="25"/>
      <c r="L190" s="25"/>
      <c r="M190" s="25"/>
    </row>
    <row r="191" spans="1:13" x14ac:dyDescent="0.25">
      <c r="A191" s="23"/>
      <c r="B191" s="36"/>
      <c r="C191" s="23"/>
      <c r="D191" s="23"/>
      <c r="E191" s="23"/>
      <c r="F191" s="28"/>
      <c r="G191" s="23" t="str">
        <f>IFERROR(VLOOKUP(F191,TERCEROS[],3,FALSE),"")</f>
        <v/>
      </c>
      <c r="H191" s="23"/>
      <c r="I191" s="23"/>
      <c r="J191" s="23" t="str">
        <f t="shared" si="3"/>
        <v/>
      </c>
      <c r="K191" s="25"/>
      <c r="L191" s="25"/>
      <c r="M191" s="25"/>
    </row>
    <row r="192" spans="1:13" x14ac:dyDescent="0.25">
      <c r="A192" s="23"/>
      <c r="B192" s="36"/>
      <c r="C192" s="23"/>
      <c r="D192" s="23"/>
      <c r="E192" s="23"/>
      <c r="F192" s="28"/>
      <c r="G192" s="23" t="str">
        <f>IFERROR(VLOOKUP(F192,TERCEROS[],3,FALSE),"")</f>
        <v/>
      </c>
      <c r="H192" s="23"/>
      <c r="I192" s="23"/>
      <c r="J192" s="23" t="str">
        <f t="shared" ref="J192:J255" si="4">IFERROR(VLOOKUP(I192,PUC,2,FALSE),"")</f>
        <v/>
      </c>
      <c r="K192" s="25"/>
      <c r="L192" s="25"/>
      <c r="M192" s="25"/>
    </row>
    <row r="193" spans="1:13" x14ac:dyDescent="0.25">
      <c r="A193" s="23"/>
      <c r="B193" s="36"/>
      <c r="C193" s="23"/>
      <c r="D193" s="23"/>
      <c r="E193" s="23"/>
      <c r="F193" s="28"/>
      <c r="G193" s="23" t="str">
        <f>IFERROR(VLOOKUP(F193,TERCEROS[],3,FALSE),"")</f>
        <v/>
      </c>
      <c r="H193" s="23"/>
      <c r="I193" s="23"/>
      <c r="J193" s="23" t="str">
        <f t="shared" si="4"/>
        <v/>
      </c>
      <c r="K193" s="25"/>
      <c r="L193" s="25"/>
      <c r="M193" s="25"/>
    </row>
    <row r="194" spans="1:13" x14ac:dyDescent="0.25">
      <c r="A194" s="23"/>
      <c r="B194" s="36"/>
      <c r="C194" s="23"/>
      <c r="D194" s="23"/>
      <c r="E194" s="23"/>
      <c r="F194" s="28"/>
      <c r="G194" s="23" t="str">
        <f>IFERROR(VLOOKUP(F194,TERCEROS[],3,FALSE),"")</f>
        <v/>
      </c>
      <c r="H194" s="23"/>
      <c r="I194" s="23"/>
      <c r="J194" s="23" t="str">
        <f t="shared" si="4"/>
        <v/>
      </c>
      <c r="K194" s="25"/>
      <c r="L194" s="25"/>
      <c r="M194" s="25"/>
    </row>
    <row r="195" spans="1:13" x14ac:dyDescent="0.25">
      <c r="A195" s="23"/>
      <c r="B195" s="36"/>
      <c r="C195" s="23"/>
      <c r="D195" s="23"/>
      <c r="E195" s="23"/>
      <c r="F195" s="28"/>
      <c r="G195" s="23" t="str">
        <f>IFERROR(VLOOKUP(F195,TERCEROS[],3,FALSE),"")</f>
        <v/>
      </c>
      <c r="H195" s="23"/>
      <c r="I195" s="23"/>
      <c r="J195" s="23" t="str">
        <f t="shared" si="4"/>
        <v/>
      </c>
      <c r="K195" s="25"/>
      <c r="L195" s="25"/>
      <c r="M195" s="25"/>
    </row>
    <row r="196" spans="1:13" x14ac:dyDescent="0.25">
      <c r="A196" s="23"/>
      <c r="B196" s="36"/>
      <c r="C196" s="23"/>
      <c r="D196" s="23"/>
      <c r="E196" s="23"/>
      <c r="F196" s="28"/>
      <c r="G196" s="23" t="str">
        <f>IFERROR(VLOOKUP(F196,TERCEROS[],3,FALSE),"")</f>
        <v/>
      </c>
      <c r="H196" s="23"/>
      <c r="I196" s="23"/>
      <c r="J196" s="23" t="str">
        <f t="shared" si="4"/>
        <v/>
      </c>
      <c r="K196" s="25"/>
      <c r="L196" s="25"/>
      <c r="M196" s="25"/>
    </row>
    <row r="197" spans="1:13" x14ac:dyDescent="0.25">
      <c r="A197" s="23"/>
      <c r="B197" s="36"/>
      <c r="C197" s="23"/>
      <c r="D197" s="23"/>
      <c r="E197" s="23"/>
      <c r="F197" s="28"/>
      <c r="G197" s="23" t="str">
        <f>IFERROR(VLOOKUP(F197,TERCEROS[],3,FALSE),"")</f>
        <v/>
      </c>
      <c r="H197" s="23"/>
      <c r="I197" s="23"/>
      <c r="J197" s="23" t="str">
        <f t="shared" si="4"/>
        <v/>
      </c>
      <c r="K197" s="25"/>
      <c r="L197" s="25"/>
      <c r="M197" s="25"/>
    </row>
    <row r="198" spans="1:13" x14ac:dyDescent="0.25">
      <c r="A198" s="23"/>
      <c r="B198" s="36"/>
      <c r="C198" s="23"/>
      <c r="D198" s="23"/>
      <c r="E198" s="23"/>
      <c r="F198" s="28"/>
      <c r="G198" s="23" t="str">
        <f>IFERROR(VLOOKUP(F198,TERCEROS[],3,FALSE),"")</f>
        <v/>
      </c>
      <c r="H198" s="23"/>
      <c r="I198" s="23"/>
      <c r="J198" s="23" t="str">
        <f t="shared" si="4"/>
        <v/>
      </c>
      <c r="K198" s="25"/>
      <c r="L198" s="25"/>
      <c r="M198" s="25"/>
    </row>
    <row r="199" spans="1:13" x14ac:dyDescent="0.25">
      <c r="A199" s="23"/>
      <c r="B199" s="36"/>
      <c r="C199" s="23"/>
      <c r="D199" s="23"/>
      <c r="E199" s="23"/>
      <c r="F199" s="28"/>
      <c r="G199" s="23" t="str">
        <f>IFERROR(VLOOKUP(F199,TERCEROS[],3,FALSE),"")</f>
        <v/>
      </c>
      <c r="H199" s="23"/>
      <c r="I199" s="23"/>
      <c r="J199" s="23" t="str">
        <f t="shared" si="4"/>
        <v/>
      </c>
      <c r="K199" s="25"/>
      <c r="L199" s="25"/>
      <c r="M199" s="25"/>
    </row>
    <row r="200" spans="1:13" x14ac:dyDescent="0.25">
      <c r="A200" s="23"/>
      <c r="B200" s="36"/>
      <c r="C200" s="23"/>
      <c r="D200" s="23"/>
      <c r="E200" s="23"/>
      <c r="F200" s="28"/>
      <c r="G200" s="23" t="str">
        <f>IFERROR(VLOOKUP(F200,TERCEROS[],3,FALSE),"")</f>
        <v/>
      </c>
      <c r="H200" s="23"/>
      <c r="I200" s="23"/>
      <c r="J200" s="23" t="str">
        <f t="shared" si="4"/>
        <v/>
      </c>
      <c r="K200" s="25"/>
      <c r="L200" s="25"/>
      <c r="M200" s="25"/>
    </row>
    <row r="201" spans="1:13" x14ac:dyDescent="0.25">
      <c r="A201" s="23"/>
      <c r="B201" s="36"/>
      <c r="C201" s="23"/>
      <c r="D201" s="23"/>
      <c r="E201" s="23"/>
      <c r="F201" s="28"/>
      <c r="G201" s="23" t="str">
        <f>IFERROR(VLOOKUP(F201,TERCEROS[],3,FALSE),"")</f>
        <v/>
      </c>
      <c r="H201" s="23"/>
      <c r="I201" s="23"/>
      <c r="J201" s="23" t="str">
        <f t="shared" si="4"/>
        <v/>
      </c>
      <c r="K201" s="25"/>
      <c r="L201" s="25"/>
      <c r="M201" s="25"/>
    </row>
    <row r="202" spans="1:13" x14ac:dyDescent="0.25">
      <c r="A202" s="23"/>
      <c r="B202" s="36"/>
      <c r="C202" s="23"/>
      <c r="D202" s="23"/>
      <c r="E202" s="23"/>
      <c r="F202" s="28"/>
      <c r="G202" s="23" t="str">
        <f>IFERROR(VLOOKUP(F202,TERCEROS[],3,FALSE),"")</f>
        <v/>
      </c>
      <c r="H202" s="23"/>
      <c r="I202" s="23"/>
      <c r="J202" s="23" t="str">
        <f t="shared" si="4"/>
        <v/>
      </c>
      <c r="K202" s="25"/>
      <c r="L202" s="25"/>
      <c r="M202" s="25"/>
    </row>
    <row r="203" spans="1:13" x14ac:dyDescent="0.25">
      <c r="A203" s="23"/>
      <c r="B203" s="36"/>
      <c r="C203" s="23"/>
      <c r="D203" s="23"/>
      <c r="E203" s="23"/>
      <c r="F203" s="28"/>
      <c r="G203" s="23" t="str">
        <f>IFERROR(VLOOKUP(F203,TERCEROS[],3,FALSE),"")</f>
        <v/>
      </c>
      <c r="H203" s="23"/>
      <c r="I203" s="23"/>
      <c r="J203" s="23" t="str">
        <f t="shared" si="4"/>
        <v/>
      </c>
      <c r="K203" s="25"/>
      <c r="L203" s="25"/>
      <c r="M203" s="25"/>
    </row>
    <row r="204" spans="1:13" x14ac:dyDescent="0.25">
      <c r="A204" s="23"/>
      <c r="B204" s="36"/>
      <c r="C204" s="23"/>
      <c r="D204" s="23"/>
      <c r="E204" s="23"/>
      <c r="F204" s="28"/>
      <c r="G204" s="23" t="str">
        <f>IFERROR(VLOOKUP(F204,TERCEROS[],3,FALSE),"")</f>
        <v/>
      </c>
      <c r="H204" s="23"/>
      <c r="I204" s="23"/>
      <c r="J204" s="23" t="str">
        <f t="shared" si="4"/>
        <v/>
      </c>
      <c r="K204" s="25"/>
      <c r="L204" s="25"/>
      <c r="M204" s="25"/>
    </row>
    <row r="205" spans="1:13" x14ac:dyDescent="0.25">
      <c r="A205" s="23"/>
      <c r="B205" s="36"/>
      <c r="C205" s="23"/>
      <c r="D205" s="23"/>
      <c r="E205" s="23"/>
      <c r="F205" s="28"/>
      <c r="G205" s="23" t="str">
        <f>IFERROR(VLOOKUP(F205,TERCEROS[],3,FALSE),"")</f>
        <v/>
      </c>
      <c r="H205" s="23"/>
      <c r="I205" s="23"/>
      <c r="J205" s="23" t="str">
        <f t="shared" si="4"/>
        <v/>
      </c>
      <c r="K205" s="25"/>
      <c r="L205" s="25"/>
      <c r="M205" s="25"/>
    </row>
    <row r="206" spans="1:13" x14ac:dyDescent="0.25">
      <c r="A206" s="23"/>
      <c r="B206" s="36"/>
      <c r="C206" s="23"/>
      <c r="D206" s="23"/>
      <c r="E206" s="23"/>
      <c r="F206" s="28"/>
      <c r="G206" s="23" t="str">
        <f>IFERROR(VLOOKUP(F206,TERCEROS[],3,FALSE),"")</f>
        <v/>
      </c>
      <c r="H206" s="23"/>
      <c r="I206" s="23"/>
      <c r="J206" s="23" t="str">
        <f t="shared" si="4"/>
        <v/>
      </c>
      <c r="K206" s="25"/>
      <c r="L206" s="25"/>
      <c r="M206" s="25"/>
    </row>
    <row r="207" spans="1:13" x14ac:dyDescent="0.25">
      <c r="A207" s="23"/>
      <c r="B207" s="36"/>
      <c r="C207" s="23"/>
      <c r="D207" s="23"/>
      <c r="E207" s="23"/>
      <c r="F207" s="28"/>
      <c r="G207" s="23" t="str">
        <f>IFERROR(VLOOKUP(F207,TERCEROS[],3,FALSE),"")</f>
        <v/>
      </c>
      <c r="H207" s="23"/>
      <c r="I207" s="23"/>
      <c r="J207" s="23" t="str">
        <f t="shared" si="4"/>
        <v/>
      </c>
      <c r="K207" s="25"/>
      <c r="L207" s="25"/>
      <c r="M207" s="25"/>
    </row>
    <row r="208" spans="1:13" x14ac:dyDescent="0.25">
      <c r="A208" s="23"/>
      <c r="B208" s="36"/>
      <c r="C208" s="23"/>
      <c r="D208" s="23"/>
      <c r="E208" s="23"/>
      <c r="F208" s="28"/>
      <c r="G208" s="23" t="str">
        <f>IFERROR(VLOOKUP(F208,TERCEROS[],3,FALSE),"")</f>
        <v/>
      </c>
      <c r="H208" s="23"/>
      <c r="I208" s="23"/>
      <c r="J208" s="23" t="str">
        <f t="shared" si="4"/>
        <v/>
      </c>
      <c r="K208" s="25"/>
      <c r="L208" s="25"/>
      <c r="M208" s="25"/>
    </row>
    <row r="209" spans="1:13" x14ac:dyDescent="0.25">
      <c r="A209" s="23"/>
      <c r="B209" s="36"/>
      <c r="C209" s="23"/>
      <c r="D209" s="23"/>
      <c r="E209" s="23"/>
      <c r="F209" s="28"/>
      <c r="G209" s="23" t="str">
        <f>IFERROR(VLOOKUP(F209,TERCEROS[],3,FALSE),"")</f>
        <v/>
      </c>
      <c r="H209" s="23"/>
      <c r="I209" s="23"/>
      <c r="J209" s="23" t="str">
        <f t="shared" si="4"/>
        <v/>
      </c>
      <c r="K209" s="25"/>
      <c r="L209" s="25"/>
      <c r="M209" s="25"/>
    </row>
    <row r="210" spans="1:13" x14ac:dyDescent="0.25">
      <c r="A210" s="23"/>
      <c r="B210" s="36"/>
      <c r="C210" s="23"/>
      <c r="D210" s="23"/>
      <c r="E210" s="23"/>
      <c r="F210" s="28"/>
      <c r="G210" s="23" t="str">
        <f>IFERROR(VLOOKUP(F210,TERCEROS[],3,FALSE),"")</f>
        <v/>
      </c>
      <c r="H210" s="23"/>
      <c r="I210" s="23"/>
      <c r="J210" s="23" t="str">
        <f t="shared" si="4"/>
        <v/>
      </c>
      <c r="K210" s="25"/>
      <c r="L210" s="25"/>
      <c r="M210" s="25"/>
    </row>
    <row r="211" spans="1:13" x14ac:dyDescent="0.25">
      <c r="A211" s="23"/>
      <c r="B211" s="36"/>
      <c r="C211" s="23"/>
      <c r="D211" s="23"/>
      <c r="E211" s="23"/>
      <c r="F211" s="28"/>
      <c r="G211" s="23" t="str">
        <f>IFERROR(VLOOKUP(F211,TERCEROS[],3,FALSE),"")</f>
        <v/>
      </c>
      <c r="H211" s="23"/>
      <c r="I211" s="23"/>
      <c r="J211" s="23" t="str">
        <f t="shared" si="4"/>
        <v/>
      </c>
      <c r="K211" s="25"/>
      <c r="L211" s="25"/>
      <c r="M211" s="25"/>
    </row>
    <row r="212" spans="1:13" x14ac:dyDescent="0.25">
      <c r="A212" s="23"/>
      <c r="B212" s="36"/>
      <c r="C212" s="23"/>
      <c r="D212" s="23"/>
      <c r="E212" s="23"/>
      <c r="F212" s="28"/>
      <c r="G212" s="23" t="str">
        <f>IFERROR(VLOOKUP(F212,TERCEROS[],3,FALSE),"")</f>
        <v/>
      </c>
      <c r="H212" s="23"/>
      <c r="I212" s="23"/>
      <c r="J212" s="23" t="str">
        <f t="shared" si="4"/>
        <v/>
      </c>
      <c r="K212" s="25"/>
      <c r="L212" s="25"/>
      <c r="M212" s="25"/>
    </row>
    <row r="213" spans="1:13" x14ac:dyDescent="0.25">
      <c r="A213" s="23"/>
      <c r="B213" s="36"/>
      <c r="C213" s="23"/>
      <c r="D213" s="23"/>
      <c r="E213" s="23"/>
      <c r="F213" s="28"/>
      <c r="G213" s="23" t="str">
        <f>IFERROR(VLOOKUP(F213,TERCEROS[],3,FALSE),"")</f>
        <v/>
      </c>
      <c r="H213" s="23"/>
      <c r="I213" s="23"/>
      <c r="J213" s="23" t="str">
        <f t="shared" si="4"/>
        <v/>
      </c>
      <c r="K213" s="25"/>
      <c r="L213" s="25"/>
      <c r="M213" s="25"/>
    </row>
    <row r="214" spans="1:13" x14ac:dyDescent="0.25">
      <c r="A214" s="23"/>
      <c r="B214" s="36"/>
      <c r="C214" s="23"/>
      <c r="D214" s="23"/>
      <c r="E214" s="23"/>
      <c r="F214" s="28"/>
      <c r="G214" s="23" t="str">
        <f>IFERROR(VLOOKUP(F214,TERCEROS[],3,FALSE),"")</f>
        <v/>
      </c>
      <c r="H214" s="23"/>
      <c r="I214" s="23"/>
      <c r="J214" s="23" t="str">
        <f t="shared" si="4"/>
        <v/>
      </c>
      <c r="K214" s="25"/>
      <c r="L214" s="25"/>
      <c r="M214" s="25"/>
    </row>
    <row r="215" spans="1:13" x14ac:dyDescent="0.25">
      <c r="A215" s="23"/>
      <c r="B215" s="36"/>
      <c r="C215" s="23"/>
      <c r="D215" s="23"/>
      <c r="E215" s="23"/>
      <c r="F215" s="28"/>
      <c r="G215" s="23" t="str">
        <f>IFERROR(VLOOKUP(F215,TERCEROS[],3,FALSE),"")</f>
        <v/>
      </c>
      <c r="H215" s="23"/>
      <c r="I215" s="23"/>
      <c r="J215" s="23" t="str">
        <f t="shared" si="4"/>
        <v/>
      </c>
      <c r="K215" s="25"/>
      <c r="L215" s="25"/>
      <c r="M215" s="25"/>
    </row>
    <row r="216" spans="1:13" x14ac:dyDescent="0.25">
      <c r="A216" s="23"/>
      <c r="B216" s="36"/>
      <c r="C216" s="23"/>
      <c r="D216" s="23"/>
      <c r="E216" s="23"/>
      <c r="F216" s="28"/>
      <c r="G216" s="23" t="str">
        <f>IFERROR(VLOOKUP(F216,TERCEROS[],3,FALSE),"")</f>
        <v/>
      </c>
      <c r="H216" s="23"/>
      <c r="I216" s="23"/>
      <c r="J216" s="23" t="str">
        <f t="shared" si="4"/>
        <v/>
      </c>
      <c r="K216" s="25"/>
      <c r="L216" s="25"/>
      <c r="M216" s="25"/>
    </row>
    <row r="217" spans="1:13" x14ac:dyDescent="0.25">
      <c r="A217" s="23"/>
      <c r="B217" s="36"/>
      <c r="C217" s="23"/>
      <c r="D217" s="23"/>
      <c r="E217" s="23"/>
      <c r="F217" s="28"/>
      <c r="G217" s="23" t="str">
        <f>IFERROR(VLOOKUP(F217,TERCEROS[],3,FALSE),"")</f>
        <v/>
      </c>
      <c r="H217" s="23"/>
      <c r="I217" s="23"/>
      <c r="J217" s="23" t="str">
        <f t="shared" si="4"/>
        <v/>
      </c>
      <c r="K217" s="25"/>
      <c r="L217" s="25"/>
      <c r="M217" s="25"/>
    </row>
    <row r="218" spans="1:13" x14ac:dyDescent="0.25">
      <c r="A218" s="23"/>
      <c r="B218" s="36"/>
      <c r="C218" s="23"/>
      <c r="D218" s="23"/>
      <c r="E218" s="23"/>
      <c r="F218" s="28"/>
      <c r="G218" s="23" t="str">
        <f>IFERROR(VLOOKUP(F218,TERCEROS[],3,FALSE),"")</f>
        <v/>
      </c>
      <c r="H218" s="23"/>
      <c r="I218" s="23"/>
      <c r="J218" s="23" t="str">
        <f t="shared" si="4"/>
        <v/>
      </c>
      <c r="K218" s="25"/>
      <c r="L218" s="25"/>
      <c r="M218" s="25"/>
    </row>
    <row r="219" spans="1:13" x14ac:dyDescent="0.25">
      <c r="A219" s="23"/>
      <c r="B219" s="36"/>
      <c r="C219" s="23"/>
      <c r="D219" s="23"/>
      <c r="E219" s="23"/>
      <c r="F219" s="28"/>
      <c r="G219" s="23" t="str">
        <f>IFERROR(VLOOKUP(F219,TERCEROS[],3,FALSE),"")</f>
        <v/>
      </c>
      <c r="H219" s="23"/>
      <c r="I219" s="23"/>
      <c r="J219" s="23" t="str">
        <f t="shared" si="4"/>
        <v/>
      </c>
      <c r="K219" s="25"/>
      <c r="L219" s="25"/>
      <c r="M219" s="25"/>
    </row>
    <row r="220" spans="1:13" x14ac:dyDescent="0.25">
      <c r="A220" s="23"/>
      <c r="B220" s="36"/>
      <c r="C220" s="23"/>
      <c r="D220" s="23"/>
      <c r="E220" s="23"/>
      <c r="F220" s="28"/>
      <c r="G220" s="23" t="str">
        <f>IFERROR(VLOOKUP(F220,TERCEROS[],3,FALSE),"")</f>
        <v/>
      </c>
      <c r="H220" s="23"/>
      <c r="I220" s="23"/>
      <c r="J220" s="23" t="str">
        <f t="shared" si="4"/>
        <v/>
      </c>
      <c r="K220" s="25"/>
      <c r="L220" s="25"/>
      <c r="M220" s="25"/>
    </row>
    <row r="221" spans="1:13" x14ac:dyDescent="0.25">
      <c r="A221" s="23"/>
      <c r="B221" s="36"/>
      <c r="C221" s="23"/>
      <c r="D221" s="23"/>
      <c r="E221" s="23"/>
      <c r="F221" s="28"/>
      <c r="G221" s="23" t="str">
        <f>IFERROR(VLOOKUP(F221,TERCEROS[],3,FALSE),"")</f>
        <v/>
      </c>
      <c r="H221" s="23"/>
      <c r="I221" s="23"/>
      <c r="J221" s="23" t="str">
        <f t="shared" si="4"/>
        <v/>
      </c>
      <c r="K221" s="25"/>
      <c r="L221" s="25"/>
      <c r="M221" s="25"/>
    </row>
    <row r="222" spans="1:13" x14ac:dyDescent="0.25">
      <c r="A222" s="23"/>
      <c r="B222" s="36"/>
      <c r="C222" s="23"/>
      <c r="D222" s="23"/>
      <c r="E222" s="23"/>
      <c r="F222" s="28"/>
      <c r="G222" s="23" t="str">
        <f>IFERROR(VLOOKUP(F222,TERCEROS[],3,FALSE),"")</f>
        <v/>
      </c>
      <c r="H222" s="23"/>
      <c r="I222" s="23"/>
      <c r="J222" s="23" t="str">
        <f t="shared" si="4"/>
        <v/>
      </c>
      <c r="K222" s="25"/>
      <c r="L222" s="25"/>
      <c r="M222" s="25"/>
    </row>
    <row r="223" spans="1:13" x14ac:dyDescent="0.25">
      <c r="A223" s="23"/>
      <c r="B223" s="36"/>
      <c r="C223" s="23"/>
      <c r="D223" s="23"/>
      <c r="E223" s="23"/>
      <c r="F223" s="28"/>
      <c r="G223" s="23" t="str">
        <f>IFERROR(VLOOKUP(F223,TERCEROS[],3,FALSE),"")</f>
        <v/>
      </c>
      <c r="H223" s="23"/>
      <c r="I223" s="23"/>
      <c r="J223" s="23" t="str">
        <f t="shared" si="4"/>
        <v/>
      </c>
      <c r="K223" s="25"/>
      <c r="L223" s="25"/>
      <c r="M223" s="25"/>
    </row>
    <row r="224" spans="1:13" x14ac:dyDescent="0.25">
      <c r="A224" s="23"/>
      <c r="B224" s="36"/>
      <c r="C224" s="23"/>
      <c r="D224" s="23"/>
      <c r="E224" s="23"/>
      <c r="F224" s="28"/>
      <c r="G224" s="23" t="str">
        <f>IFERROR(VLOOKUP(F224,TERCEROS[],3,FALSE),"")</f>
        <v/>
      </c>
      <c r="H224" s="23"/>
      <c r="I224" s="23"/>
      <c r="J224" s="23" t="str">
        <f t="shared" si="4"/>
        <v/>
      </c>
      <c r="K224" s="25"/>
      <c r="L224" s="25"/>
      <c r="M224" s="25"/>
    </row>
    <row r="225" spans="1:13" x14ac:dyDescent="0.25">
      <c r="A225" s="23"/>
      <c r="B225" s="36"/>
      <c r="C225" s="23"/>
      <c r="D225" s="23"/>
      <c r="E225" s="23"/>
      <c r="F225" s="28"/>
      <c r="G225" s="23" t="str">
        <f>IFERROR(VLOOKUP(F225,TERCEROS[],3,FALSE),"")</f>
        <v/>
      </c>
      <c r="H225" s="23"/>
      <c r="I225" s="23"/>
      <c r="J225" s="23" t="str">
        <f t="shared" si="4"/>
        <v/>
      </c>
      <c r="K225" s="25"/>
      <c r="L225" s="25"/>
      <c r="M225" s="25"/>
    </row>
    <row r="226" spans="1:13" x14ac:dyDescent="0.25">
      <c r="A226" s="23"/>
      <c r="B226" s="36"/>
      <c r="C226" s="23"/>
      <c r="D226" s="23"/>
      <c r="E226" s="23"/>
      <c r="F226" s="28"/>
      <c r="G226" s="23" t="str">
        <f>IFERROR(VLOOKUP(F226,TERCEROS[],3,FALSE),"")</f>
        <v/>
      </c>
      <c r="H226" s="23"/>
      <c r="I226" s="23"/>
      <c r="J226" s="23" t="str">
        <f t="shared" si="4"/>
        <v/>
      </c>
      <c r="K226" s="25"/>
      <c r="L226" s="25"/>
      <c r="M226" s="25"/>
    </row>
    <row r="227" spans="1:13" x14ac:dyDescent="0.25">
      <c r="A227" s="23"/>
      <c r="B227" s="36"/>
      <c r="C227" s="23"/>
      <c r="D227" s="23"/>
      <c r="E227" s="23"/>
      <c r="F227" s="28"/>
      <c r="G227" s="23" t="str">
        <f>IFERROR(VLOOKUP(F227,TERCEROS[],3,FALSE),"")</f>
        <v/>
      </c>
      <c r="H227" s="23"/>
      <c r="I227" s="23"/>
      <c r="J227" s="23" t="str">
        <f t="shared" si="4"/>
        <v/>
      </c>
      <c r="K227" s="25"/>
      <c r="L227" s="25"/>
      <c r="M227" s="25"/>
    </row>
    <row r="228" spans="1:13" x14ac:dyDescent="0.25">
      <c r="A228" s="23"/>
      <c r="B228" s="36"/>
      <c r="C228" s="23"/>
      <c r="D228" s="23"/>
      <c r="E228" s="23"/>
      <c r="F228" s="28"/>
      <c r="G228" s="23" t="str">
        <f>IFERROR(VLOOKUP(F228,TERCEROS[],3,FALSE),"")</f>
        <v/>
      </c>
      <c r="H228" s="23"/>
      <c r="I228" s="23"/>
      <c r="J228" s="23" t="str">
        <f t="shared" si="4"/>
        <v/>
      </c>
      <c r="K228" s="25"/>
      <c r="L228" s="25"/>
      <c r="M228" s="25"/>
    </row>
    <row r="229" spans="1:13" x14ac:dyDescent="0.25">
      <c r="A229" s="23"/>
      <c r="B229" s="36"/>
      <c r="C229" s="23"/>
      <c r="D229" s="23"/>
      <c r="E229" s="23"/>
      <c r="F229" s="28"/>
      <c r="G229" s="23" t="str">
        <f>IFERROR(VLOOKUP(F229,TERCEROS[],3,FALSE),"")</f>
        <v/>
      </c>
      <c r="H229" s="23"/>
      <c r="I229" s="23"/>
      <c r="J229" s="23" t="str">
        <f t="shared" si="4"/>
        <v/>
      </c>
      <c r="K229" s="25"/>
      <c r="L229" s="25"/>
      <c r="M229" s="25"/>
    </row>
    <row r="230" spans="1:13" x14ac:dyDescent="0.25">
      <c r="A230" s="23"/>
      <c r="B230" s="36"/>
      <c r="C230" s="23"/>
      <c r="D230" s="23"/>
      <c r="E230" s="23"/>
      <c r="F230" s="28"/>
      <c r="G230" s="23" t="str">
        <f>IFERROR(VLOOKUP(F230,TERCEROS[],3,FALSE),"")</f>
        <v/>
      </c>
      <c r="H230" s="23"/>
      <c r="I230" s="23"/>
      <c r="J230" s="23" t="str">
        <f t="shared" si="4"/>
        <v/>
      </c>
      <c r="K230" s="25"/>
      <c r="L230" s="25"/>
      <c r="M230" s="25"/>
    </row>
    <row r="231" spans="1:13" x14ac:dyDescent="0.25">
      <c r="A231" s="23"/>
      <c r="B231" s="36"/>
      <c r="C231" s="23"/>
      <c r="D231" s="23"/>
      <c r="E231" s="23"/>
      <c r="F231" s="28"/>
      <c r="G231" s="23" t="str">
        <f>IFERROR(VLOOKUP(F231,TERCEROS[],3,FALSE),"")</f>
        <v/>
      </c>
      <c r="H231" s="23"/>
      <c r="I231" s="23"/>
      <c r="J231" s="23" t="str">
        <f t="shared" si="4"/>
        <v/>
      </c>
      <c r="K231" s="25"/>
      <c r="L231" s="25"/>
      <c r="M231" s="25"/>
    </row>
    <row r="232" spans="1:13" x14ac:dyDescent="0.25">
      <c r="A232" s="23"/>
      <c r="B232" s="36"/>
      <c r="C232" s="23"/>
      <c r="D232" s="23"/>
      <c r="E232" s="23"/>
      <c r="F232" s="28"/>
      <c r="G232" s="23" t="str">
        <f>IFERROR(VLOOKUP(F232,TERCEROS[],3,FALSE),"")</f>
        <v/>
      </c>
      <c r="H232" s="23"/>
      <c r="I232" s="23"/>
      <c r="J232" s="23" t="str">
        <f t="shared" si="4"/>
        <v/>
      </c>
      <c r="K232" s="25"/>
      <c r="L232" s="25"/>
      <c r="M232" s="25"/>
    </row>
    <row r="233" spans="1:13" x14ac:dyDescent="0.25">
      <c r="A233" s="23"/>
      <c r="B233" s="36"/>
      <c r="C233" s="23"/>
      <c r="D233" s="23"/>
      <c r="E233" s="23"/>
      <c r="F233" s="28"/>
      <c r="G233" s="23" t="str">
        <f>IFERROR(VLOOKUP(F233,TERCEROS[],3,FALSE),"")</f>
        <v/>
      </c>
      <c r="H233" s="23"/>
      <c r="I233" s="23"/>
      <c r="J233" s="23" t="str">
        <f t="shared" si="4"/>
        <v/>
      </c>
      <c r="K233" s="25"/>
      <c r="L233" s="25"/>
      <c r="M233" s="25"/>
    </row>
    <row r="234" spans="1:13" x14ac:dyDescent="0.25">
      <c r="A234" s="23"/>
      <c r="B234" s="36"/>
      <c r="C234" s="23"/>
      <c r="D234" s="23"/>
      <c r="E234" s="23"/>
      <c r="F234" s="28"/>
      <c r="G234" s="23" t="str">
        <f>IFERROR(VLOOKUP(F234,TERCEROS[],3,FALSE),"")</f>
        <v/>
      </c>
      <c r="H234" s="23"/>
      <c r="I234" s="23"/>
      <c r="J234" s="23" t="str">
        <f t="shared" si="4"/>
        <v/>
      </c>
      <c r="K234" s="25"/>
      <c r="L234" s="25"/>
      <c r="M234" s="25"/>
    </row>
    <row r="235" spans="1:13" x14ac:dyDescent="0.25">
      <c r="A235" s="23"/>
      <c r="B235" s="36"/>
      <c r="C235" s="23"/>
      <c r="D235" s="23"/>
      <c r="E235" s="23"/>
      <c r="F235" s="28"/>
      <c r="G235" s="23" t="str">
        <f>IFERROR(VLOOKUP(F235,TERCEROS[],3,FALSE),"")</f>
        <v/>
      </c>
      <c r="H235" s="23"/>
      <c r="I235" s="23"/>
      <c r="J235" s="23" t="str">
        <f t="shared" si="4"/>
        <v/>
      </c>
      <c r="K235" s="25"/>
      <c r="L235" s="25"/>
      <c r="M235" s="25"/>
    </row>
    <row r="236" spans="1:13" x14ac:dyDescent="0.25">
      <c r="A236" s="23"/>
      <c r="B236" s="36"/>
      <c r="C236" s="23"/>
      <c r="D236" s="23"/>
      <c r="E236" s="23"/>
      <c r="F236" s="28"/>
      <c r="G236" s="23" t="str">
        <f>IFERROR(VLOOKUP(F236,TERCEROS[],3,FALSE),"")</f>
        <v/>
      </c>
      <c r="H236" s="23"/>
      <c r="I236" s="23"/>
      <c r="J236" s="23" t="str">
        <f t="shared" si="4"/>
        <v/>
      </c>
      <c r="K236" s="25"/>
      <c r="L236" s="25"/>
      <c r="M236" s="25"/>
    </row>
    <row r="237" spans="1:13" x14ac:dyDescent="0.25">
      <c r="A237" s="23"/>
      <c r="B237" s="36"/>
      <c r="C237" s="23"/>
      <c r="D237" s="23"/>
      <c r="E237" s="23"/>
      <c r="F237" s="28"/>
      <c r="G237" s="23" t="str">
        <f>IFERROR(VLOOKUP(F237,TERCEROS[],3,FALSE),"")</f>
        <v/>
      </c>
      <c r="H237" s="23"/>
      <c r="I237" s="23"/>
      <c r="J237" s="23" t="str">
        <f t="shared" si="4"/>
        <v/>
      </c>
      <c r="K237" s="25"/>
      <c r="L237" s="25"/>
      <c r="M237" s="25"/>
    </row>
    <row r="238" spans="1:13" x14ac:dyDescent="0.25">
      <c r="A238" s="23"/>
      <c r="B238" s="36"/>
      <c r="C238" s="23"/>
      <c r="D238" s="23"/>
      <c r="E238" s="23"/>
      <c r="F238" s="28"/>
      <c r="G238" s="23" t="str">
        <f>IFERROR(VLOOKUP(F238,TERCEROS[],3,FALSE),"")</f>
        <v/>
      </c>
      <c r="H238" s="23"/>
      <c r="I238" s="23"/>
      <c r="J238" s="23" t="str">
        <f t="shared" si="4"/>
        <v/>
      </c>
      <c r="K238" s="25"/>
      <c r="L238" s="25"/>
      <c r="M238" s="25"/>
    </row>
    <row r="239" spans="1:13" x14ac:dyDescent="0.25">
      <c r="A239" s="23"/>
      <c r="B239" s="36"/>
      <c r="C239" s="23"/>
      <c r="D239" s="23"/>
      <c r="E239" s="23"/>
      <c r="F239" s="28"/>
      <c r="G239" s="23" t="str">
        <f>IFERROR(VLOOKUP(F239,TERCEROS[],3,FALSE),"")</f>
        <v/>
      </c>
      <c r="H239" s="23"/>
      <c r="I239" s="23"/>
      <c r="J239" s="23" t="str">
        <f t="shared" si="4"/>
        <v/>
      </c>
      <c r="K239" s="25"/>
      <c r="L239" s="25"/>
      <c r="M239" s="25"/>
    </row>
    <row r="240" spans="1:13" x14ac:dyDescent="0.25">
      <c r="A240" s="23"/>
      <c r="B240" s="36"/>
      <c r="C240" s="23"/>
      <c r="D240" s="23"/>
      <c r="E240" s="23"/>
      <c r="F240" s="28"/>
      <c r="G240" s="23" t="str">
        <f>IFERROR(VLOOKUP(F240,TERCEROS[],3,FALSE),"")</f>
        <v/>
      </c>
      <c r="H240" s="23"/>
      <c r="I240" s="23"/>
      <c r="J240" s="23" t="str">
        <f t="shared" si="4"/>
        <v/>
      </c>
      <c r="K240" s="25"/>
      <c r="L240" s="25"/>
      <c r="M240" s="25"/>
    </row>
    <row r="241" spans="1:13" x14ac:dyDescent="0.25">
      <c r="A241" s="23"/>
      <c r="B241" s="36"/>
      <c r="C241" s="23"/>
      <c r="D241" s="23"/>
      <c r="E241" s="23"/>
      <c r="F241" s="28"/>
      <c r="G241" s="23" t="str">
        <f>IFERROR(VLOOKUP(F241,TERCEROS[],3,FALSE),"")</f>
        <v/>
      </c>
      <c r="H241" s="23"/>
      <c r="I241" s="23"/>
      <c r="J241" s="23" t="str">
        <f t="shared" si="4"/>
        <v/>
      </c>
      <c r="K241" s="25"/>
      <c r="L241" s="25"/>
      <c r="M241" s="25"/>
    </row>
    <row r="242" spans="1:13" x14ac:dyDescent="0.25">
      <c r="A242" s="23"/>
      <c r="B242" s="36"/>
      <c r="C242" s="23"/>
      <c r="D242" s="23"/>
      <c r="E242" s="23"/>
      <c r="F242" s="28"/>
      <c r="G242" s="23" t="str">
        <f>IFERROR(VLOOKUP(F242,TERCEROS[],3,FALSE),"")</f>
        <v/>
      </c>
      <c r="H242" s="23"/>
      <c r="I242" s="23"/>
      <c r="J242" s="23" t="str">
        <f t="shared" si="4"/>
        <v/>
      </c>
      <c r="K242" s="25"/>
      <c r="L242" s="25"/>
      <c r="M242" s="25"/>
    </row>
    <row r="243" spans="1:13" x14ac:dyDescent="0.25">
      <c r="A243" s="23"/>
      <c r="B243" s="36"/>
      <c r="C243" s="23"/>
      <c r="D243" s="23"/>
      <c r="E243" s="23"/>
      <c r="F243" s="28"/>
      <c r="G243" s="23" t="str">
        <f>IFERROR(VLOOKUP(F243,TERCEROS[],3,FALSE),"")</f>
        <v/>
      </c>
      <c r="H243" s="23"/>
      <c r="I243" s="23"/>
      <c r="J243" s="23" t="str">
        <f t="shared" si="4"/>
        <v/>
      </c>
      <c r="K243" s="25"/>
      <c r="L243" s="25"/>
      <c r="M243" s="25"/>
    </row>
    <row r="244" spans="1:13" x14ac:dyDescent="0.25">
      <c r="A244" s="23"/>
      <c r="B244" s="36"/>
      <c r="C244" s="23"/>
      <c r="D244" s="23"/>
      <c r="E244" s="23"/>
      <c r="F244" s="28"/>
      <c r="G244" s="23" t="str">
        <f>IFERROR(VLOOKUP(F244,TERCEROS[],3,FALSE),"")</f>
        <v/>
      </c>
      <c r="H244" s="23"/>
      <c r="I244" s="23"/>
      <c r="J244" s="23" t="str">
        <f t="shared" si="4"/>
        <v/>
      </c>
      <c r="K244" s="25"/>
      <c r="L244" s="25"/>
      <c r="M244" s="25"/>
    </row>
    <row r="245" spans="1:13" x14ac:dyDescent="0.25">
      <c r="A245" s="23"/>
      <c r="B245" s="36"/>
      <c r="C245" s="23"/>
      <c r="D245" s="23"/>
      <c r="E245" s="23"/>
      <c r="F245" s="28"/>
      <c r="G245" s="23" t="str">
        <f>IFERROR(VLOOKUP(F245,TERCEROS[],3,FALSE),"")</f>
        <v/>
      </c>
      <c r="H245" s="23"/>
      <c r="I245" s="23"/>
      <c r="J245" s="23" t="str">
        <f t="shared" si="4"/>
        <v/>
      </c>
      <c r="K245" s="25"/>
      <c r="L245" s="25"/>
      <c r="M245" s="25"/>
    </row>
    <row r="246" spans="1:13" x14ac:dyDescent="0.25">
      <c r="A246" s="23"/>
      <c r="B246" s="36"/>
      <c r="C246" s="23"/>
      <c r="D246" s="23"/>
      <c r="E246" s="23"/>
      <c r="F246" s="28"/>
      <c r="G246" s="23" t="str">
        <f>IFERROR(VLOOKUP(F246,TERCEROS[],3,FALSE),"")</f>
        <v/>
      </c>
      <c r="H246" s="23"/>
      <c r="I246" s="23"/>
      <c r="J246" s="23" t="str">
        <f t="shared" si="4"/>
        <v/>
      </c>
      <c r="K246" s="25"/>
      <c r="L246" s="25"/>
      <c r="M246" s="25"/>
    </row>
    <row r="247" spans="1:13" x14ac:dyDescent="0.25">
      <c r="A247" s="23"/>
      <c r="B247" s="36"/>
      <c r="C247" s="23"/>
      <c r="D247" s="23"/>
      <c r="E247" s="23"/>
      <c r="F247" s="28"/>
      <c r="G247" s="23" t="str">
        <f>IFERROR(VLOOKUP(F247,TERCEROS[],3,FALSE),"")</f>
        <v/>
      </c>
      <c r="H247" s="23"/>
      <c r="I247" s="23"/>
      <c r="J247" s="23" t="str">
        <f t="shared" si="4"/>
        <v/>
      </c>
      <c r="K247" s="25"/>
      <c r="L247" s="25"/>
      <c r="M247" s="25"/>
    </row>
    <row r="248" spans="1:13" x14ac:dyDescent="0.25">
      <c r="A248" s="23"/>
      <c r="B248" s="36"/>
      <c r="C248" s="23"/>
      <c r="D248" s="23"/>
      <c r="E248" s="23"/>
      <c r="F248" s="28"/>
      <c r="G248" s="23" t="str">
        <f>IFERROR(VLOOKUP(F248,TERCEROS[],3,FALSE),"")</f>
        <v/>
      </c>
      <c r="H248" s="23"/>
      <c r="I248" s="23"/>
      <c r="J248" s="23" t="str">
        <f t="shared" si="4"/>
        <v/>
      </c>
      <c r="K248" s="25"/>
      <c r="L248" s="25"/>
      <c r="M248" s="25"/>
    </row>
    <row r="249" spans="1:13" x14ac:dyDescent="0.25">
      <c r="A249" s="23"/>
      <c r="B249" s="36"/>
      <c r="C249" s="23"/>
      <c r="D249" s="23"/>
      <c r="E249" s="23"/>
      <c r="F249" s="28"/>
      <c r="G249" s="23" t="str">
        <f>IFERROR(VLOOKUP(F249,TERCEROS[],3,FALSE),"")</f>
        <v/>
      </c>
      <c r="H249" s="23"/>
      <c r="I249" s="23"/>
      <c r="J249" s="23" t="str">
        <f t="shared" si="4"/>
        <v/>
      </c>
      <c r="K249" s="25"/>
      <c r="L249" s="25"/>
      <c r="M249" s="25"/>
    </row>
    <row r="250" spans="1:13" x14ac:dyDescent="0.25">
      <c r="A250" s="23"/>
      <c r="B250" s="36"/>
      <c r="C250" s="23"/>
      <c r="D250" s="23"/>
      <c r="E250" s="23"/>
      <c r="F250" s="28"/>
      <c r="G250" s="23" t="str">
        <f>IFERROR(VLOOKUP(F250,TERCEROS[],3,FALSE),"")</f>
        <v/>
      </c>
      <c r="H250" s="23"/>
      <c r="I250" s="23"/>
      <c r="J250" s="23" t="str">
        <f t="shared" si="4"/>
        <v/>
      </c>
      <c r="K250" s="25"/>
      <c r="L250" s="25"/>
      <c r="M250" s="25"/>
    </row>
    <row r="251" spans="1:13" x14ac:dyDescent="0.25">
      <c r="A251" s="23"/>
      <c r="B251" s="36"/>
      <c r="C251" s="23"/>
      <c r="D251" s="23"/>
      <c r="E251" s="23"/>
      <c r="F251" s="28"/>
      <c r="G251" s="23" t="str">
        <f>IFERROR(VLOOKUP(F251,TERCEROS[],3,FALSE),"")</f>
        <v/>
      </c>
      <c r="H251" s="23"/>
      <c r="I251" s="23"/>
      <c r="J251" s="23" t="str">
        <f t="shared" si="4"/>
        <v/>
      </c>
      <c r="K251" s="25"/>
      <c r="L251" s="25"/>
      <c r="M251" s="25"/>
    </row>
    <row r="252" spans="1:13" x14ac:dyDescent="0.25">
      <c r="A252" s="23"/>
      <c r="B252" s="36"/>
      <c r="C252" s="23"/>
      <c r="D252" s="23"/>
      <c r="E252" s="23"/>
      <c r="F252" s="28"/>
      <c r="G252" s="23" t="str">
        <f>IFERROR(VLOOKUP(F252,TERCEROS[],3,FALSE),"")</f>
        <v/>
      </c>
      <c r="H252" s="23"/>
      <c r="I252" s="23"/>
      <c r="J252" s="23" t="str">
        <f t="shared" si="4"/>
        <v/>
      </c>
      <c r="K252" s="25"/>
      <c r="L252" s="25"/>
      <c r="M252" s="25"/>
    </row>
    <row r="253" spans="1:13" x14ac:dyDescent="0.25">
      <c r="A253" s="23"/>
      <c r="B253" s="36"/>
      <c r="C253" s="23"/>
      <c r="D253" s="23"/>
      <c r="E253" s="23"/>
      <c r="F253" s="28"/>
      <c r="G253" s="23" t="str">
        <f>IFERROR(VLOOKUP(F253,TERCEROS[],3,FALSE),"")</f>
        <v/>
      </c>
      <c r="H253" s="23"/>
      <c r="I253" s="23"/>
      <c r="J253" s="23" t="str">
        <f t="shared" si="4"/>
        <v/>
      </c>
      <c r="K253" s="25"/>
      <c r="L253" s="25"/>
      <c r="M253" s="25"/>
    </row>
    <row r="254" spans="1:13" x14ac:dyDescent="0.25">
      <c r="A254" s="23"/>
      <c r="B254" s="36"/>
      <c r="C254" s="23"/>
      <c r="D254" s="23"/>
      <c r="E254" s="23"/>
      <c r="F254" s="28"/>
      <c r="G254" s="23" t="str">
        <f>IFERROR(VLOOKUP(F254,TERCEROS[],3,FALSE),"")</f>
        <v/>
      </c>
      <c r="H254" s="23"/>
      <c r="I254" s="23"/>
      <c r="J254" s="23" t="str">
        <f t="shared" si="4"/>
        <v/>
      </c>
      <c r="K254" s="25"/>
      <c r="L254" s="25"/>
      <c r="M254" s="25"/>
    </row>
    <row r="255" spans="1:13" x14ac:dyDescent="0.25">
      <c r="A255" s="23"/>
      <c r="B255" s="36"/>
      <c r="C255" s="23"/>
      <c r="D255" s="23"/>
      <c r="E255" s="23"/>
      <c r="F255" s="28"/>
      <c r="G255" s="23" t="str">
        <f>IFERROR(VLOOKUP(F255,TERCEROS[],3,FALSE),"")</f>
        <v/>
      </c>
      <c r="H255" s="23"/>
      <c r="I255" s="23"/>
      <c r="J255" s="23" t="str">
        <f t="shared" si="4"/>
        <v/>
      </c>
      <c r="K255" s="25"/>
      <c r="L255" s="25"/>
      <c r="M255" s="25"/>
    </row>
    <row r="256" spans="1:13" x14ac:dyDescent="0.25">
      <c r="A256" s="23"/>
      <c r="B256" s="36"/>
      <c r="C256" s="23"/>
      <c r="D256" s="23"/>
      <c r="E256" s="23"/>
      <c r="F256" s="28"/>
      <c r="G256" s="23" t="str">
        <f>IFERROR(VLOOKUP(F256,TERCEROS[],3,FALSE),"")</f>
        <v/>
      </c>
      <c r="H256" s="23"/>
      <c r="I256" s="23"/>
      <c r="J256" s="23" t="str">
        <f t="shared" ref="J256:J319" si="5">IFERROR(VLOOKUP(I256,PUC,2,FALSE),"")</f>
        <v/>
      </c>
      <c r="K256" s="25"/>
      <c r="L256" s="25"/>
      <c r="M256" s="25"/>
    </row>
    <row r="257" spans="1:13" x14ac:dyDescent="0.25">
      <c r="A257" s="23"/>
      <c r="B257" s="36"/>
      <c r="C257" s="23"/>
      <c r="D257" s="23"/>
      <c r="E257" s="23"/>
      <c r="F257" s="28"/>
      <c r="G257" s="23" t="str">
        <f>IFERROR(VLOOKUP(F257,TERCEROS[],3,FALSE),"")</f>
        <v/>
      </c>
      <c r="H257" s="23"/>
      <c r="I257" s="23"/>
      <c r="J257" s="23" t="str">
        <f t="shared" si="5"/>
        <v/>
      </c>
      <c r="K257" s="25"/>
      <c r="L257" s="25"/>
      <c r="M257" s="25"/>
    </row>
    <row r="258" spans="1:13" x14ac:dyDescent="0.25">
      <c r="A258" s="23"/>
      <c r="B258" s="36"/>
      <c r="C258" s="23"/>
      <c r="D258" s="23"/>
      <c r="E258" s="23"/>
      <c r="F258" s="28"/>
      <c r="G258" s="23" t="str">
        <f>IFERROR(VLOOKUP(F258,TERCEROS[],3,FALSE),"")</f>
        <v/>
      </c>
      <c r="H258" s="23"/>
      <c r="I258" s="23"/>
      <c r="J258" s="23" t="str">
        <f t="shared" si="5"/>
        <v/>
      </c>
      <c r="K258" s="25"/>
      <c r="L258" s="25"/>
      <c r="M258" s="25"/>
    </row>
    <row r="259" spans="1:13" x14ac:dyDescent="0.25">
      <c r="A259" s="23"/>
      <c r="B259" s="36"/>
      <c r="C259" s="23"/>
      <c r="D259" s="23"/>
      <c r="E259" s="23"/>
      <c r="F259" s="28"/>
      <c r="G259" s="23" t="str">
        <f>IFERROR(VLOOKUP(F259,TERCEROS[],3,FALSE),"")</f>
        <v/>
      </c>
      <c r="H259" s="23"/>
      <c r="I259" s="23"/>
      <c r="J259" s="23" t="str">
        <f t="shared" si="5"/>
        <v/>
      </c>
      <c r="K259" s="25"/>
      <c r="L259" s="25"/>
      <c r="M259" s="25"/>
    </row>
    <row r="260" spans="1:13" x14ac:dyDescent="0.25">
      <c r="A260" s="23"/>
      <c r="B260" s="36"/>
      <c r="C260" s="23"/>
      <c r="D260" s="23"/>
      <c r="E260" s="23"/>
      <c r="F260" s="28"/>
      <c r="G260" s="23" t="str">
        <f>IFERROR(VLOOKUP(F260,TERCEROS[],3,FALSE),"")</f>
        <v/>
      </c>
      <c r="H260" s="23"/>
      <c r="I260" s="23"/>
      <c r="J260" s="23" t="str">
        <f t="shared" si="5"/>
        <v/>
      </c>
      <c r="K260" s="25"/>
      <c r="L260" s="25"/>
      <c r="M260" s="25"/>
    </row>
    <row r="261" spans="1:13" x14ac:dyDescent="0.25">
      <c r="A261" s="23"/>
      <c r="B261" s="36"/>
      <c r="C261" s="23"/>
      <c r="D261" s="23"/>
      <c r="E261" s="23"/>
      <c r="F261" s="28"/>
      <c r="G261" s="23" t="str">
        <f>IFERROR(VLOOKUP(F261,TERCEROS[],3,FALSE),"")</f>
        <v/>
      </c>
      <c r="H261" s="23"/>
      <c r="I261" s="23"/>
      <c r="J261" s="23" t="str">
        <f t="shared" si="5"/>
        <v/>
      </c>
      <c r="K261" s="25"/>
      <c r="L261" s="25"/>
      <c r="M261" s="25"/>
    </row>
    <row r="262" spans="1:13" x14ac:dyDescent="0.25">
      <c r="A262" s="23"/>
      <c r="B262" s="36"/>
      <c r="C262" s="23"/>
      <c r="D262" s="23"/>
      <c r="E262" s="23"/>
      <c r="F262" s="28"/>
      <c r="G262" s="23" t="str">
        <f>IFERROR(VLOOKUP(F262,TERCEROS[],3,FALSE),"")</f>
        <v/>
      </c>
      <c r="H262" s="23"/>
      <c r="I262" s="23"/>
      <c r="J262" s="23" t="str">
        <f t="shared" si="5"/>
        <v/>
      </c>
      <c r="K262" s="25"/>
      <c r="L262" s="25"/>
      <c r="M262" s="25"/>
    </row>
    <row r="263" spans="1:13" x14ac:dyDescent="0.25">
      <c r="A263" s="23"/>
      <c r="B263" s="36"/>
      <c r="C263" s="23"/>
      <c r="D263" s="23"/>
      <c r="E263" s="23"/>
      <c r="F263" s="28"/>
      <c r="G263" s="23" t="str">
        <f>IFERROR(VLOOKUP(F263,TERCEROS[],3,FALSE),"")</f>
        <v/>
      </c>
      <c r="H263" s="23"/>
      <c r="I263" s="23"/>
      <c r="J263" s="23" t="str">
        <f t="shared" si="5"/>
        <v/>
      </c>
      <c r="K263" s="25"/>
      <c r="L263" s="25"/>
      <c r="M263" s="25"/>
    </row>
    <row r="264" spans="1:13" x14ac:dyDescent="0.25">
      <c r="A264" s="23"/>
      <c r="B264" s="36"/>
      <c r="C264" s="23"/>
      <c r="D264" s="23"/>
      <c r="E264" s="23"/>
      <c r="F264" s="28"/>
      <c r="G264" s="23" t="str">
        <f>IFERROR(VLOOKUP(F264,TERCEROS[],3,FALSE),"")</f>
        <v/>
      </c>
      <c r="H264" s="23"/>
      <c r="I264" s="23"/>
      <c r="J264" s="23" t="str">
        <f t="shared" si="5"/>
        <v/>
      </c>
      <c r="K264" s="25"/>
      <c r="L264" s="25"/>
      <c r="M264" s="25"/>
    </row>
    <row r="265" spans="1:13" x14ac:dyDescent="0.25">
      <c r="A265" s="23"/>
      <c r="B265" s="36"/>
      <c r="C265" s="23"/>
      <c r="D265" s="23"/>
      <c r="E265" s="23"/>
      <c r="F265" s="28"/>
      <c r="G265" s="23" t="str">
        <f>IFERROR(VLOOKUP(F265,TERCEROS[],3,FALSE),"")</f>
        <v/>
      </c>
      <c r="H265" s="23"/>
      <c r="I265" s="23"/>
      <c r="J265" s="23" t="str">
        <f t="shared" si="5"/>
        <v/>
      </c>
      <c r="K265" s="25"/>
      <c r="L265" s="25"/>
      <c r="M265" s="25"/>
    </row>
    <row r="266" spans="1:13" x14ac:dyDescent="0.25">
      <c r="A266" s="23"/>
      <c r="B266" s="36"/>
      <c r="C266" s="23"/>
      <c r="D266" s="23"/>
      <c r="E266" s="23"/>
      <c r="F266" s="28"/>
      <c r="G266" s="23" t="str">
        <f>IFERROR(VLOOKUP(F266,TERCEROS[],3,FALSE),"")</f>
        <v/>
      </c>
      <c r="H266" s="23"/>
      <c r="I266" s="23"/>
      <c r="J266" s="23" t="str">
        <f t="shared" si="5"/>
        <v/>
      </c>
      <c r="K266" s="25"/>
      <c r="L266" s="25"/>
      <c r="M266" s="25"/>
    </row>
    <row r="267" spans="1:13" x14ac:dyDescent="0.25">
      <c r="A267" s="23"/>
      <c r="B267" s="36"/>
      <c r="C267" s="23"/>
      <c r="D267" s="23"/>
      <c r="E267" s="23"/>
      <c r="F267" s="28"/>
      <c r="G267" s="23" t="str">
        <f>IFERROR(VLOOKUP(F267,TERCEROS[],3,FALSE),"")</f>
        <v/>
      </c>
      <c r="H267" s="23"/>
      <c r="I267" s="23"/>
      <c r="J267" s="23" t="str">
        <f t="shared" si="5"/>
        <v/>
      </c>
      <c r="K267" s="25"/>
      <c r="L267" s="25"/>
      <c r="M267" s="25"/>
    </row>
    <row r="268" spans="1:13" x14ac:dyDescent="0.25">
      <c r="A268" s="23"/>
      <c r="B268" s="36"/>
      <c r="C268" s="23"/>
      <c r="D268" s="23"/>
      <c r="E268" s="23"/>
      <c r="F268" s="28"/>
      <c r="G268" s="23" t="str">
        <f>IFERROR(VLOOKUP(F268,TERCEROS[],3,FALSE),"")</f>
        <v/>
      </c>
      <c r="H268" s="23"/>
      <c r="I268" s="23"/>
      <c r="J268" s="23" t="str">
        <f t="shared" si="5"/>
        <v/>
      </c>
      <c r="K268" s="25"/>
      <c r="L268" s="25"/>
      <c r="M268" s="25"/>
    </row>
    <row r="269" spans="1:13" x14ac:dyDescent="0.25">
      <c r="A269" s="23"/>
      <c r="B269" s="36"/>
      <c r="C269" s="23"/>
      <c r="D269" s="23"/>
      <c r="E269" s="23"/>
      <c r="F269" s="28"/>
      <c r="G269" s="23" t="str">
        <f>IFERROR(VLOOKUP(F269,TERCEROS[],3,FALSE),"")</f>
        <v/>
      </c>
      <c r="H269" s="23"/>
      <c r="I269" s="23"/>
      <c r="J269" s="23" t="str">
        <f t="shared" si="5"/>
        <v/>
      </c>
      <c r="K269" s="25"/>
      <c r="L269" s="25"/>
      <c r="M269" s="25"/>
    </row>
    <row r="270" spans="1:13" x14ac:dyDescent="0.25">
      <c r="A270" s="23"/>
      <c r="B270" s="36"/>
      <c r="C270" s="23"/>
      <c r="D270" s="23"/>
      <c r="E270" s="23"/>
      <c r="F270" s="28"/>
      <c r="G270" s="23" t="str">
        <f>IFERROR(VLOOKUP(F270,TERCEROS[],3,FALSE),"")</f>
        <v/>
      </c>
      <c r="H270" s="23"/>
      <c r="I270" s="23"/>
      <c r="J270" s="23" t="str">
        <f t="shared" si="5"/>
        <v/>
      </c>
      <c r="K270" s="25"/>
      <c r="L270" s="25"/>
      <c r="M270" s="25"/>
    </row>
    <row r="271" spans="1:13" x14ac:dyDescent="0.25">
      <c r="A271" s="23"/>
      <c r="B271" s="36"/>
      <c r="C271" s="23"/>
      <c r="D271" s="23"/>
      <c r="E271" s="23"/>
      <c r="F271" s="28"/>
      <c r="G271" s="23" t="str">
        <f>IFERROR(VLOOKUP(F271,TERCEROS[],3,FALSE),"")</f>
        <v/>
      </c>
      <c r="H271" s="23"/>
      <c r="I271" s="23"/>
      <c r="J271" s="23" t="str">
        <f t="shared" si="5"/>
        <v/>
      </c>
      <c r="K271" s="25"/>
      <c r="L271" s="25"/>
      <c r="M271" s="25"/>
    </row>
    <row r="272" spans="1:13" x14ac:dyDescent="0.25">
      <c r="A272" s="23"/>
      <c r="B272" s="36"/>
      <c r="C272" s="23"/>
      <c r="D272" s="23"/>
      <c r="E272" s="23"/>
      <c r="F272" s="28"/>
      <c r="G272" s="23" t="str">
        <f>IFERROR(VLOOKUP(F272,TERCEROS[],3,FALSE),"")</f>
        <v/>
      </c>
      <c r="H272" s="23"/>
      <c r="I272" s="23"/>
      <c r="J272" s="23" t="str">
        <f t="shared" si="5"/>
        <v/>
      </c>
      <c r="K272" s="25"/>
      <c r="L272" s="25"/>
      <c r="M272" s="25"/>
    </row>
    <row r="273" spans="1:13" x14ac:dyDescent="0.25">
      <c r="A273" s="23"/>
      <c r="B273" s="36"/>
      <c r="C273" s="23"/>
      <c r="D273" s="23"/>
      <c r="E273" s="23"/>
      <c r="F273" s="28"/>
      <c r="G273" s="23" t="str">
        <f>IFERROR(VLOOKUP(F273,TERCEROS[],3,FALSE),"")</f>
        <v/>
      </c>
      <c r="H273" s="23"/>
      <c r="I273" s="23"/>
      <c r="J273" s="23" t="str">
        <f t="shared" si="5"/>
        <v/>
      </c>
      <c r="K273" s="25"/>
      <c r="L273" s="25"/>
      <c r="M273" s="25"/>
    </row>
    <row r="274" spans="1:13" x14ac:dyDescent="0.25">
      <c r="A274" s="23"/>
      <c r="B274" s="36"/>
      <c r="C274" s="23"/>
      <c r="D274" s="23"/>
      <c r="E274" s="23"/>
      <c r="F274" s="28"/>
      <c r="G274" s="23" t="str">
        <f>IFERROR(VLOOKUP(F274,TERCEROS[],3,FALSE),"")</f>
        <v/>
      </c>
      <c r="H274" s="23"/>
      <c r="I274" s="23"/>
      <c r="J274" s="23" t="str">
        <f t="shared" si="5"/>
        <v/>
      </c>
      <c r="K274" s="25"/>
      <c r="L274" s="25"/>
      <c r="M274" s="25"/>
    </row>
    <row r="275" spans="1:13" x14ac:dyDescent="0.25">
      <c r="A275" s="23"/>
      <c r="B275" s="36"/>
      <c r="C275" s="23"/>
      <c r="D275" s="23"/>
      <c r="E275" s="23"/>
      <c r="F275" s="28"/>
      <c r="G275" s="23" t="str">
        <f>IFERROR(VLOOKUP(F275,TERCEROS[],3,FALSE),"")</f>
        <v/>
      </c>
      <c r="H275" s="23"/>
      <c r="I275" s="23"/>
      <c r="J275" s="23" t="str">
        <f t="shared" si="5"/>
        <v/>
      </c>
      <c r="K275" s="25"/>
      <c r="L275" s="25"/>
      <c r="M275" s="25"/>
    </row>
    <row r="276" spans="1:13" x14ac:dyDescent="0.25">
      <c r="A276" s="23"/>
      <c r="B276" s="36"/>
      <c r="C276" s="23"/>
      <c r="D276" s="23"/>
      <c r="E276" s="23"/>
      <c r="F276" s="28"/>
      <c r="G276" s="23" t="str">
        <f>IFERROR(VLOOKUP(F276,TERCEROS[],3,FALSE),"")</f>
        <v/>
      </c>
      <c r="H276" s="23"/>
      <c r="I276" s="23"/>
      <c r="J276" s="23" t="str">
        <f t="shared" si="5"/>
        <v/>
      </c>
      <c r="K276" s="25"/>
      <c r="L276" s="25"/>
      <c r="M276" s="25"/>
    </row>
    <row r="277" spans="1:13" x14ac:dyDescent="0.25">
      <c r="A277" s="23"/>
      <c r="B277" s="36"/>
      <c r="C277" s="23"/>
      <c r="D277" s="23"/>
      <c r="E277" s="23"/>
      <c r="F277" s="28"/>
      <c r="G277" s="23" t="str">
        <f>IFERROR(VLOOKUP(F277,TERCEROS[],3,FALSE),"")</f>
        <v/>
      </c>
      <c r="H277" s="23"/>
      <c r="I277" s="23"/>
      <c r="J277" s="23" t="str">
        <f t="shared" si="5"/>
        <v/>
      </c>
      <c r="K277" s="25"/>
      <c r="L277" s="25"/>
      <c r="M277" s="25"/>
    </row>
    <row r="278" spans="1:13" x14ac:dyDescent="0.25">
      <c r="A278" s="23"/>
      <c r="B278" s="36"/>
      <c r="C278" s="23"/>
      <c r="D278" s="23"/>
      <c r="E278" s="23"/>
      <c r="F278" s="28"/>
      <c r="G278" s="23" t="str">
        <f>IFERROR(VLOOKUP(F278,TERCEROS[],3,FALSE),"")</f>
        <v/>
      </c>
      <c r="H278" s="23"/>
      <c r="I278" s="23"/>
      <c r="J278" s="23" t="str">
        <f t="shared" si="5"/>
        <v/>
      </c>
      <c r="K278" s="25"/>
      <c r="L278" s="25"/>
      <c r="M278" s="25"/>
    </row>
    <row r="279" spans="1:13" x14ac:dyDescent="0.25">
      <c r="A279" s="23"/>
      <c r="B279" s="36"/>
      <c r="C279" s="23"/>
      <c r="D279" s="23"/>
      <c r="E279" s="23"/>
      <c r="F279" s="28"/>
      <c r="G279" s="23" t="str">
        <f>IFERROR(VLOOKUP(F279,TERCEROS[],3,FALSE),"")</f>
        <v/>
      </c>
      <c r="H279" s="23"/>
      <c r="I279" s="23"/>
      <c r="J279" s="23" t="str">
        <f t="shared" si="5"/>
        <v/>
      </c>
      <c r="K279" s="25"/>
      <c r="L279" s="25"/>
      <c r="M279" s="25"/>
    </row>
    <row r="280" spans="1:13" x14ac:dyDescent="0.25">
      <c r="A280" s="23"/>
      <c r="B280" s="36"/>
      <c r="C280" s="23"/>
      <c r="D280" s="23"/>
      <c r="E280" s="23"/>
      <c r="F280" s="28"/>
      <c r="G280" s="23" t="str">
        <f>IFERROR(VLOOKUP(F280,TERCEROS[],3,FALSE),"")</f>
        <v/>
      </c>
      <c r="H280" s="23"/>
      <c r="I280" s="23"/>
      <c r="J280" s="23" t="str">
        <f t="shared" si="5"/>
        <v/>
      </c>
      <c r="K280" s="25"/>
      <c r="L280" s="25"/>
      <c r="M280" s="25"/>
    </row>
    <row r="281" spans="1:13" x14ac:dyDescent="0.25">
      <c r="A281" s="23"/>
      <c r="B281" s="36"/>
      <c r="C281" s="23"/>
      <c r="D281" s="23"/>
      <c r="E281" s="23"/>
      <c r="F281" s="28"/>
      <c r="G281" s="23" t="str">
        <f>IFERROR(VLOOKUP(F281,TERCEROS[],3,FALSE),"")</f>
        <v/>
      </c>
      <c r="H281" s="23"/>
      <c r="I281" s="23"/>
      <c r="J281" s="23" t="str">
        <f t="shared" si="5"/>
        <v/>
      </c>
      <c r="K281" s="25"/>
      <c r="L281" s="25"/>
      <c r="M281" s="25"/>
    </row>
    <row r="282" spans="1:13" x14ac:dyDescent="0.25">
      <c r="A282" s="23"/>
      <c r="B282" s="36"/>
      <c r="C282" s="23"/>
      <c r="D282" s="23"/>
      <c r="E282" s="23"/>
      <c r="F282" s="28"/>
      <c r="G282" s="23" t="str">
        <f>IFERROR(VLOOKUP(F282,TERCEROS[],3,FALSE),"")</f>
        <v/>
      </c>
      <c r="H282" s="23"/>
      <c r="I282" s="23"/>
      <c r="J282" s="23" t="str">
        <f t="shared" si="5"/>
        <v/>
      </c>
      <c r="K282" s="25"/>
      <c r="L282" s="25"/>
      <c r="M282" s="25"/>
    </row>
    <row r="283" spans="1:13" x14ac:dyDescent="0.25">
      <c r="A283" s="23"/>
      <c r="B283" s="36"/>
      <c r="C283" s="23"/>
      <c r="D283" s="23"/>
      <c r="E283" s="23"/>
      <c r="F283" s="28"/>
      <c r="G283" s="23" t="str">
        <f>IFERROR(VLOOKUP(F283,TERCEROS[],3,FALSE),"")</f>
        <v/>
      </c>
      <c r="H283" s="23"/>
      <c r="I283" s="23"/>
      <c r="J283" s="23" t="str">
        <f t="shared" si="5"/>
        <v/>
      </c>
      <c r="K283" s="25"/>
      <c r="L283" s="25"/>
      <c r="M283" s="25"/>
    </row>
    <row r="284" spans="1:13" x14ac:dyDescent="0.25">
      <c r="A284" s="23"/>
      <c r="B284" s="36"/>
      <c r="C284" s="23"/>
      <c r="D284" s="23"/>
      <c r="E284" s="23"/>
      <c r="F284" s="28"/>
      <c r="G284" s="23" t="str">
        <f>IFERROR(VLOOKUP(F284,TERCEROS[],3,FALSE),"")</f>
        <v/>
      </c>
      <c r="H284" s="23"/>
      <c r="I284" s="23"/>
      <c r="J284" s="23" t="str">
        <f t="shared" si="5"/>
        <v/>
      </c>
      <c r="K284" s="25"/>
      <c r="L284" s="25"/>
      <c r="M284" s="25"/>
    </row>
    <row r="285" spans="1:13" x14ac:dyDescent="0.25">
      <c r="A285" s="23"/>
      <c r="B285" s="36"/>
      <c r="C285" s="23"/>
      <c r="D285" s="23"/>
      <c r="E285" s="23"/>
      <c r="F285" s="28"/>
      <c r="G285" s="23" t="str">
        <f>IFERROR(VLOOKUP(F285,TERCEROS[],3,FALSE),"")</f>
        <v/>
      </c>
      <c r="H285" s="23"/>
      <c r="I285" s="23"/>
      <c r="J285" s="23" t="str">
        <f t="shared" si="5"/>
        <v/>
      </c>
      <c r="K285" s="25"/>
      <c r="L285" s="25"/>
      <c r="M285" s="25"/>
    </row>
    <row r="286" spans="1:13" x14ac:dyDescent="0.25">
      <c r="A286" s="23"/>
      <c r="B286" s="36"/>
      <c r="C286" s="23"/>
      <c r="D286" s="23"/>
      <c r="E286" s="23"/>
      <c r="F286" s="28"/>
      <c r="G286" s="23" t="str">
        <f>IFERROR(VLOOKUP(F286,TERCEROS[],3,FALSE),"")</f>
        <v/>
      </c>
      <c r="H286" s="23"/>
      <c r="I286" s="23"/>
      <c r="J286" s="23" t="str">
        <f t="shared" si="5"/>
        <v/>
      </c>
      <c r="K286" s="25"/>
      <c r="L286" s="25"/>
      <c r="M286" s="25"/>
    </row>
    <row r="287" spans="1:13" x14ac:dyDescent="0.25">
      <c r="A287" s="23"/>
      <c r="B287" s="36"/>
      <c r="C287" s="23"/>
      <c r="D287" s="23"/>
      <c r="E287" s="23"/>
      <c r="F287" s="28"/>
      <c r="G287" s="23" t="str">
        <f>IFERROR(VLOOKUP(F287,TERCEROS[],3,FALSE),"")</f>
        <v/>
      </c>
      <c r="H287" s="23"/>
      <c r="I287" s="23"/>
      <c r="J287" s="23" t="str">
        <f t="shared" si="5"/>
        <v/>
      </c>
      <c r="K287" s="25"/>
      <c r="L287" s="25"/>
      <c r="M287" s="25"/>
    </row>
    <row r="288" spans="1:13" x14ac:dyDescent="0.25">
      <c r="A288" s="23"/>
      <c r="B288" s="36"/>
      <c r="C288" s="23"/>
      <c r="D288" s="23"/>
      <c r="E288" s="23"/>
      <c r="F288" s="28"/>
      <c r="G288" s="23" t="str">
        <f>IFERROR(VLOOKUP(F288,TERCEROS[],3,FALSE),"")</f>
        <v/>
      </c>
      <c r="H288" s="23"/>
      <c r="I288" s="23"/>
      <c r="J288" s="23" t="str">
        <f t="shared" si="5"/>
        <v/>
      </c>
      <c r="K288" s="25"/>
      <c r="L288" s="25"/>
      <c r="M288" s="25"/>
    </row>
    <row r="289" spans="1:13" x14ac:dyDescent="0.25">
      <c r="A289" s="23"/>
      <c r="B289" s="36"/>
      <c r="C289" s="23"/>
      <c r="D289" s="23"/>
      <c r="E289" s="23"/>
      <c r="F289" s="28"/>
      <c r="G289" s="23" t="str">
        <f>IFERROR(VLOOKUP(F289,TERCEROS[],3,FALSE),"")</f>
        <v/>
      </c>
      <c r="H289" s="23"/>
      <c r="I289" s="23"/>
      <c r="J289" s="23" t="str">
        <f t="shared" si="5"/>
        <v/>
      </c>
      <c r="K289" s="25"/>
      <c r="L289" s="25"/>
      <c r="M289" s="25"/>
    </row>
    <row r="290" spans="1:13" x14ac:dyDescent="0.25">
      <c r="A290" s="23"/>
      <c r="B290" s="36"/>
      <c r="C290" s="23"/>
      <c r="D290" s="23"/>
      <c r="E290" s="23"/>
      <c r="F290" s="28"/>
      <c r="G290" s="23" t="str">
        <f>IFERROR(VLOOKUP(F290,TERCEROS[],3,FALSE),"")</f>
        <v/>
      </c>
      <c r="H290" s="23"/>
      <c r="I290" s="23"/>
      <c r="J290" s="23" t="str">
        <f t="shared" si="5"/>
        <v/>
      </c>
      <c r="K290" s="25"/>
      <c r="L290" s="25"/>
      <c r="M290" s="25"/>
    </row>
    <row r="291" spans="1:13" x14ac:dyDescent="0.25">
      <c r="A291" s="23"/>
      <c r="B291" s="36"/>
      <c r="C291" s="23"/>
      <c r="D291" s="23"/>
      <c r="E291" s="23"/>
      <c r="F291" s="28"/>
      <c r="G291" s="23" t="str">
        <f>IFERROR(VLOOKUP(F291,TERCEROS[],3,FALSE),"")</f>
        <v/>
      </c>
      <c r="H291" s="23"/>
      <c r="I291" s="23"/>
      <c r="J291" s="23" t="str">
        <f t="shared" si="5"/>
        <v/>
      </c>
      <c r="K291" s="25"/>
      <c r="L291" s="25"/>
      <c r="M291" s="25"/>
    </row>
    <row r="292" spans="1:13" x14ac:dyDescent="0.25">
      <c r="A292" s="23"/>
      <c r="B292" s="36"/>
      <c r="C292" s="23"/>
      <c r="D292" s="23"/>
      <c r="E292" s="23"/>
      <c r="F292" s="28"/>
      <c r="G292" s="23" t="str">
        <f>IFERROR(VLOOKUP(F292,TERCEROS[],3,FALSE),"")</f>
        <v/>
      </c>
      <c r="H292" s="23"/>
      <c r="I292" s="23"/>
      <c r="J292" s="23" t="str">
        <f t="shared" si="5"/>
        <v/>
      </c>
      <c r="K292" s="25"/>
      <c r="L292" s="25"/>
      <c r="M292" s="25"/>
    </row>
    <row r="293" spans="1:13" x14ac:dyDescent="0.25">
      <c r="A293" s="23"/>
      <c r="B293" s="36"/>
      <c r="C293" s="23"/>
      <c r="D293" s="23"/>
      <c r="E293" s="23"/>
      <c r="F293" s="28"/>
      <c r="G293" s="23" t="str">
        <f>IFERROR(VLOOKUP(F293,TERCEROS[],3,FALSE),"")</f>
        <v/>
      </c>
      <c r="H293" s="23"/>
      <c r="I293" s="23"/>
      <c r="J293" s="23" t="str">
        <f t="shared" si="5"/>
        <v/>
      </c>
      <c r="K293" s="25"/>
      <c r="L293" s="25"/>
      <c r="M293" s="25"/>
    </row>
    <row r="294" spans="1:13" x14ac:dyDescent="0.25">
      <c r="A294" s="23"/>
      <c r="B294" s="36"/>
      <c r="C294" s="23"/>
      <c r="D294" s="23"/>
      <c r="E294" s="23"/>
      <c r="F294" s="28"/>
      <c r="G294" s="23" t="str">
        <f>IFERROR(VLOOKUP(F294,TERCEROS[],3,FALSE),"")</f>
        <v/>
      </c>
      <c r="H294" s="23"/>
      <c r="I294" s="23"/>
      <c r="J294" s="23" t="str">
        <f t="shared" si="5"/>
        <v/>
      </c>
      <c r="K294" s="25"/>
      <c r="L294" s="25"/>
      <c r="M294" s="25"/>
    </row>
    <row r="295" spans="1:13" x14ac:dyDescent="0.25">
      <c r="A295" s="23"/>
      <c r="B295" s="36"/>
      <c r="C295" s="23"/>
      <c r="D295" s="23"/>
      <c r="E295" s="23"/>
      <c r="F295" s="28"/>
      <c r="G295" s="23" t="str">
        <f>IFERROR(VLOOKUP(F295,TERCEROS[],3,FALSE),"")</f>
        <v/>
      </c>
      <c r="H295" s="23"/>
      <c r="I295" s="23"/>
      <c r="J295" s="23" t="str">
        <f t="shared" si="5"/>
        <v/>
      </c>
      <c r="K295" s="25"/>
      <c r="L295" s="25"/>
      <c r="M295" s="25"/>
    </row>
    <row r="296" spans="1:13" x14ac:dyDescent="0.25">
      <c r="A296" s="23"/>
      <c r="B296" s="36"/>
      <c r="C296" s="23"/>
      <c r="D296" s="23"/>
      <c r="E296" s="23"/>
      <c r="F296" s="28"/>
      <c r="G296" s="23" t="str">
        <f>IFERROR(VLOOKUP(F296,TERCEROS[],3,FALSE),"")</f>
        <v/>
      </c>
      <c r="H296" s="23"/>
      <c r="I296" s="23"/>
      <c r="J296" s="23" t="str">
        <f t="shared" si="5"/>
        <v/>
      </c>
      <c r="K296" s="25"/>
      <c r="L296" s="25"/>
      <c r="M296" s="25"/>
    </row>
    <row r="297" spans="1:13" x14ac:dyDescent="0.25">
      <c r="A297" s="23"/>
      <c r="B297" s="36"/>
      <c r="C297" s="23"/>
      <c r="D297" s="23"/>
      <c r="E297" s="23"/>
      <c r="F297" s="28"/>
      <c r="G297" s="23" t="str">
        <f>IFERROR(VLOOKUP(F297,TERCEROS[],3,FALSE),"")</f>
        <v/>
      </c>
      <c r="H297" s="23"/>
      <c r="I297" s="23"/>
      <c r="J297" s="23" t="str">
        <f t="shared" si="5"/>
        <v/>
      </c>
      <c r="K297" s="25"/>
      <c r="L297" s="25"/>
      <c r="M297" s="25"/>
    </row>
    <row r="298" spans="1:13" x14ac:dyDescent="0.25">
      <c r="A298" s="23"/>
      <c r="B298" s="36"/>
      <c r="C298" s="23"/>
      <c r="D298" s="23"/>
      <c r="E298" s="23"/>
      <c r="F298" s="28"/>
      <c r="G298" s="23" t="str">
        <f>IFERROR(VLOOKUP(F298,TERCEROS[],3,FALSE),"")</f>
        <v/>
      </c>
      <c r="H298" s="23"/>
      <c r="I298" s="23"/>
      <c r="J298" s="23" t="str">
        <f t="shared" si="5"/>
        <v/>
      </c>
      <c r="K298" s="25"/>
      <c r="L298" s="25"/>
      <c r="M298" s="25"/>
    </row>
    <row r="299" spans="1:13" x14ac:dyDescent="0.25">
      <c r="A299" s="23"/>
      <c r="B299" s="36"/>
      <c r="C299" s="23"/>
      <c r="D299" s="23"/>
      <c r="E299" s="23"/>
      <c r="F299" s="28"/>
      <c r="G299" s="23" t="str">
        <f>IFERROR(VLOOKUP(F299,TERCEROS[],3,FALSE),"")</f>
        <v/>
      </c>
      <c r="H299" s="23"/>
      <c r="I299" s="23"/>
      <c r="J299" s="23" t="str">
        <f t="shared" si="5"/>
        <v/>
      </c>
      <c r="K299" s="25"/>
      <c r="L299" s="25"/>
      <c r="M299" s="25"/>
    </row>
    <row r="300" spans="1:13" x14ac:dyDescent="0.25">
      <c r="A300" s="23"/>
      <c r="B300" s="36"/>
      <c r="C300" s="23"/>
      <c r="D300" s="23"/>
      <c r="E300" s="23"/>
      <c r="F300" s="28"/>
      <c r="G300" s="23" t="str">
        <f>IFERROR(VLOOKUP(F300,TERCEROS[],3,FALSE),"")</f>
        <v/>
      </c>
      <c r="H300" s="23"/>
      <c r="I300" s="23"/>
      <c r="J300" s="23" t="str">
        <f t="shared" si="5"/>
        <v/>
      </c>
      <c r="K300" s="25"/>
      <c r="L300" s="25"/>
      <c r="M300" s="25"/>
    </row>
    <row r="301" spans="1:13" x14ac:dyDescent="0.25">
      <c r="A301" s="23"/>
      <c r="B301" s="36"/>
      <c r="C301" s="23"/>
      <c r="D301" s="23"/>
      <c r="E301" s="23"/>
      <c r="F301" s="28"/>
      <c r="G301" s="23" t="str">
        <f>IFERROR(VLOOKUP(F301,TERCEROS[],3,FALSE),"")</f>
        <v/>
      </c>
      <c r="H301" s="23"/>
      <c r="I301" s="23"/>
      <c r="J301" s="23" t="str">
        <f t="shared" si="5"/>
        <v/>
      </c>
      <c r="K301" s="25"/>
      <c r="L301" s="25"/>
      <c r="M301" s="25"/>
    </row>
    <row r="302" spans="1:13" x14ac:dyDescent="0.25">
      <c r="A302" s="23"/>
      <c r="B302" s="36"/>
      <c r="C302" s="23"/>
      <c r="D302" s="23"/>
      <c r="E302" s="23"/>
      <c r="F302" s="28"/>
      <c r="G302" s="23" t="str">
        <f>IFERROR(VLOOKUP(F302,TERCEROS[],3,FALSE),"")</f>
        <v/>
      </c>
      <c r="H302" s="23"/>
      <c r="I302" s="23"/>
      <c r="J302" s="23" t="str">
        <f t="shared" si="5"/>
        <v/>
      </c>
      <c r="K302" s="25"/>
      <c r="L302" s="25"/>
      <c r="M302" s="25"/>
    </row>
    <row r="303" spans="1:13" x14ac:dyDescent="0.25">
      <c r="A303" s="23"/>
      <c r="B303" s="36"/>
      <c r="C303" s="23"/>
      <c r="D303" s="23"/>
      <c r="E303" s="23"/>
      <c r="F303" s="28"/>
      <c r="G303" s="23" t="str">
        <f>IFERROR(VLOOKUP(F303,TERCEROS[],3,FALSE),"")</f>
        <v/>
      </c>
      <c r="H303" s="23"/>
      <c r="I303" s="23"/>
      <c r="J303" s="23" t="str">
        <f t="shared" si="5"/>
        <v/>
      </c>
      <c r="K303" s="25"/>
      <c r="L303" s="25"/>
      <c r="M303" s="25"/>
    </row>
    <row r="304" spans="1:13" x14ac:dyDescent="0.25">
      <c r="A304" s="23"/>
      <c r="B304" s="36"/>
      <c r="C304" s="23"/>
      <c r="D304" s="23"/>
      <c r="E304" s="23"/>
      <c r="F304" s="28"/>
      <c r="G304" s="23" t="str">
        <f>IFERROR(VLOOKUP(F304,TERCEROS[],3,FALSE),"")</f>
        <v/>
      </c>
      <c r="H304" s="23"/>
      <c r="I304" s="23"/>
      <c r="J304" s="23" t="str">
        <f t="shared" si="5"/>
        <v/>
      </c>
      <c r="K304" s="25"/>
      <c r="L304" s="25"/>
      <c r="M304" s="25"/>
    </row>
    <row r="305" spans="1:13" x14ac:dyDescent="0.25">
      <c r="A305" s="23"/>
      <c r="B305" s="36"/>
      <c r="C305" s="23"/>
      <c r="D305" s="23"/>
      <c r="E305" s="23"/>
      <c r="F305" s="28"/>
      <c r="G305" s="23" t="str">
        <f>IFERROR(VLOOKUP(F305,TERCEROS[],3,FALSE),"")</f>
        <v/>
      </c>
      <c r="H305" s="23"/>
      <c r="I305" s="23"/>
      <c r="J305" s="23" t="str">
        <f t="shared" si="5"/>
        <v/>
      </c>
      <c r="K305" s="25"/>
      <c r="L305" s="25"/>
      <c r="M305" s="25"/>
    </row>
    <row r="306" spans="1:13" x14ac:dyDescent="0.25">
      <c r="A306" s="23"/>
      <c r="B306" s="36"/>
      <c r="C306" s="23"/>
      <c r="D306" s="23"/>
      <c r="E306" s="23"/>
      <c r="F306" s="28"/>
      <c r="G306" s="23" t="str">
        <f>IFERROR(VLOOKUP(F306,TERCEROS[],3,FALSE),"")</f>
        <v/>
      </c>
      <c r="H306" s="23"/>
      <c r="I306" s="23"/>
      <c r="J306" s="23" t="str">
        <f t="shared" si="5"/>
        <v/>
      </c>
      <c r="K306" s="25"/>
      <c r="L306" s="25"/>
      <c r="M306" s="25"/>
    </row>
    <row r="307" spans="1:13" x14ac:dyDescent="0.25">
      <c r="A307" s="23"/>
      <c r="B307" s="36"/>
      <c r="C307" s="23"/>
      <c r="D307" s="23"/>
      <c r="E307" s="23"/>
      <c r="F307" s="28"/>
      <c r="G307" s="23" t="str">
        <f>IFERROR(VLOOKUP(F307,TERCEROS[],3,FALSE),"")</f>
        <v/>
      </c>
      <c r="H307" s="23"/>
      <c r="I307" s="23"/>
      <c r="J307" s="23" t="str">
        <f t="shared" si="5"/>
        <v/>
      </c>
      <c r="K307" s="25"/>
      <c r="L307" s="25"/>
      <c r="M307" s="25"/>
    </row>
    <row r="308" spans="1:13" x14ac:dyDescent="0.25">
      <c r="A308" s="23"/>
      <c r="B308" s="36"/>
      <c r="C308" s="23"/>
      <c r="D308" s="23"/>
      <c r="E308" s="23"/>
      <c r="F308" s="28"/>
      <c r="G308" s="23" t="str">
        <f>IFERROR(VLOOKUP(F308,TERCEROS[],3,FALSE),"")</f>
        <v/>
      </c>
      <c r="H308" s="23"/>
      <c r="I308" s="23"/>
      <c r="J308" s="23" t="str">
        <f t="shared" si="5"/>
        <v/>
      </c>
      <c r="K308" s="25"/>
      <c r="L308" s="25"/>
      <c r="M308" s="25"/>
    </row>
    <row r="309" spans="1:13" x14ac:dyDescent="0.25">
      <c r="A309" s="23"/>
      <c r="B309" s="36"/>
      <c r="C309" s="23"/>
      <c r="D309" s="23"/>
      <c r="E309" s="23"/>
      <c r="F309" s="28"/>
      <c r="G309" s="23" t="str">
        <f>IFERROR(VLOOKUP(F309,TERCEROS[],3,FALSE),"")</f>
        <v/>
      </c>
      <c r="H309" s="23"/>
      <c r="I309" s="23"/>
      <c r="J309" s="23" t="str">
        <f t="shared" si="5"/>
        <v/>
      </c>
      <c r="K309" s="25"/>
      <c r="L309" s="25"/>
      <c r="M309" s="25"/>
    </row>
    <row r="310" spans="1:13" x14ac:dyDescent="0.25">
      <c r="A310" s="23"/>
      <c r="B310" s="36"/>
      <c r="C310" s="23"/>
      <c r="D310" s="23"/>
      <c r="E310" s="23"/>
      <c r="F310" s="28"/>
      <c r="G310" s="23" t="str">
        <f>IFERROR(VLOOKUP(F310,TERCEROS[],3,FALSE),"")</f>
        <v/>
      </c>
      <c r="H310" s="23"/>
      <c r="I310" s="23"/>
      <c r="J310" s="23" t="str">
        <f t="shared" si="5"/>
        <v/>
      </c>
      <c r="K310" s="25"/>
      <c r="L310" s="25"/>
      <c r="M310" s="25"/>
    </row>
    <row r="311" spans="1:13" x14ac:dyDescent="0.25">
      <c r="A311" s="23"/>
      <c r="B311" s="36"/>
      <c r="C311" s="23"/>
      <c r="D311" s="23"/>
      <c r="E311" s="23"/>
      <c r="F311" s="28"/>
      <c r="G311" s="23" t="str">
        <f>IFERROR(VLOOKUP(F311,TERCEROS[],3,FALSE),"")</f>
        <v/>
      </c>
      <c r="H311" s="23"/>
      <c r="I311" s="23"/>
      <c r="J311" s="23" t="str">
        <f t="shared" si="5"/>
        <v/>
      </c>
      <c r="K311" s="25"/>
      <c r="L311" s="25"/>
      <c r="M311" s="25"/>
    </row>
    <row r="312" spans="1:13" x14ac:dyDescent="0.25">
      <c r="A312" s="23"/>
      <c r="B312" s="36"/>
      <c r="C312" s="23"/>
      <c r="D312" s="23"/>
      <c r="E312" s="23"/>
      <c r="F312" s="28"/>
      <c r="G312" s="23" t="str">
        <f>IFERROR(VLOOKUP(F312,TERCEROS[],3,FALSE),"")</f>
        <v/>
      </c>
      <c r="H312" s="23"/>
      <c r="I312" s="23"/>
      <c r="J312" s="23" t="str">
        <f t="shared" si="5"/>
        <v/>
      </c>
      <c r="K312" s="25"/>
      <c r="L312" s="25"/>
      <c r="M312" s="25"/>
    </row>
    <row r="313" spans="1:13" x14ac:dyDescent="0.25">
      <c r="A313" s="23"/>
      <c r="B313" s="36"/>
      <c r="C313" s="23"/>
      <c r="D313" s="23"/>
      <c r="E313" s="23"/>
      <c r="F313" s="28"/>
      <c r="G313" s="23" t="str">
        <f>IFERROR(VLOOKUP(F313,TERCEROS[],3,FALSE),"")</f>
        <v/>
      </c>
      <c r="H313" s="23"/>
      <c r="I313" s="23"/>
      <c r="J313" s="23" t="str">
        <f t="shared" si="5"/>
        <v/>
      </c>
      <c r="K313" s="25"/>
      <c r="L313" s="25"/>
      <c r="M313" s="25"/>
    </row>
    <row r="314" spans="1:13" x14ac:dyDescent="0.25">
      <c r="A314" s="23"/>
      <c r="B314" s="36"/>
      <c r="C314" s="23"/>
      <c r="D314" s="23"/>
      <c r="E314" s="23"/>
      <c r="F314" s="28"/>
      <c r="G314" s="23" t="str">
        <f>IFERROR(VLOOKUP(F314,TERCEROS[],3,FALSE),"")</f>
        <v/>
      </c>
      <c r="H314" s="23"/>
      <c r="I314" s="23"/>
      <c r="J314" s="23" t="str">
        <f t="shared" si="5"/>
        <v/>
      </c>
      <c r="K314" s="25"/>
      <c r="L314" s="25"/>
      <c r="M314" s="25"/>
    </row>
    <row r="315" spans="1:13" x14ac:dyDescent="0.25">
      <c r="A315" s="23"/>
      <c r="B315" s="36"/>
      <c r="C315" s="23"/>
      <c r="D315" s="23"/>
      <c r="E315" s="23"/>
      <c r="F315" s="28"/>
      <c r="G315" s="23" t="str">
        <f>IFERROR(VLOOKUP(F315,TERCEROS[],3,FALSE),"")</f>
        <v/>
      </c>
      <c r="H315" s="23"/>
      <c r="I315" s="23"/>
      <c r="J315" s="23" t="str">
        <f t="shared" si="5"/>
        <v/>
      </c>
      <c r="K315" s="25"/>
      <c r="L315" s="25"/>
      <c r="M315" s="25"/>
    </row>
    <row r="316" spans="1:13" x14ac:dyDescent="0.25">
      <c r="A316" s="23"/>
      <c r="B316" s="36"/>
      <c r="C316" s="23"/>
      <c r="D316" s="23"/>
      <c r="E316" s="23"/>
      <c r="F316" s="28"/>
      <c r="G316" s="23" t="str">
        <f>IFERROR(VLOOKUP(F316,TERCEROS[],3,FALSE),"")</f>
        <v/>
      </c>
      <c r="H316" s="23"/>
      <c r="I316" s="23"/>
      <c r="J316" s="23" t="str">
        <f t="shared" si="5"/>
        <v/>
      </c>
      <c r="K316" s="25"/>
      <c r="L316" s="25"/>
      <c r="M316" s="25"/>
    </row>
    <row r="317" spans="1:13" x14ac:dyDescent="0.25">
      <c r="A317" s="23"/>
      <c r="B317" s="36"/>
      <c r="C317" s="23"/>
      <c r="D317" s="23"/>
      <c r="E317" s="23"/>
      <c r="F317" s="28"/>
      <c r="G317" s="23" t="str">
        <f>IFERROR(VLOOKUP(F317,TERCEROS[],3,FALSE),"")</f>
        <v/>
      </c>
      <c r="H317" s="23"/>
      <c r="I317" s="23"/>
      <c r="J317" s="23" t="str">
        <f t="shared" si="5"/>
        <v/>
      </c>
      <c r="K317" s="25"/>
      <c r="L317" s="25"/>
      <c r="M317" s="25"/>
    </row>
    <row r="318" spans="1:13" x14ac:dyDescent="0.25">
      <c r="A318" s="23"/>
      <c r="B318" s="36"/>
      <c r="C318" s="23"/>
      <c r="D318" s="23"/>
      <c r="E318" s="23"/>
      <c r="F318" s="28"/>
      <c r="G318" s="23" t="str">
        <f>IFERROR(VLOOKUP(F318,TERCEROS[],3,FALSE),"")</f>
        <v/>
      </c>
      <c r="H318" s="23"/>
      <c r="I318" s="23"/>
      <c r="J318" s="23" t="str">
        <f t="shared" si="5"/>
        <v/>
      </c>
      <c r="K318" s="25"/>
      <c r="L318" s="25"/>
      <c r="M318" s="25"/>
    </row>
    <row r="319" spans="1:13" x14ac:dyDescent="0.25">
      <c r="A319" s="23"/>
      <c r="B319" s="36"/>
      <c r="C319" s="23"/>
      <c r="D319" s="23"/>
      <c r="E319" s="23"/>
      <c r="F319" s="28"/>
      <c r="G319" s="23" t="str">
        <f>IFERROR(VLOOKUP(F319,TERCEROS[],3,FALSE),"")</f>
        <v/>
      </c>
      <c r="H319" s="23"/>
      <c r="I319" s="23"/>
      <c r="J319" s="23" t="str">
        <f t="shared" si="5"/>
        <v/>
      </c>
      <c r="K319" s="25"/>
      <c r="L319" s="25"/>
      <c r="M319" s="25"/>
    </row>
    <row r="320" spans="1:13" x14ac:dyDescent="0.25">
      <c r="A320" s="23"/>
      <c r="B320" s="36"/>
      <c r="C320" s="23"/>
      <c r="D320" s="23"/>
      <c r="E320" s="23"/>
      <c r="F320" s="28"/>
      <c r="G320" s="23" t="str">
        <f>IFERROR(VLOOKUP(F320,TERCEROS[],3,FALSE),"")</f>
        <v/>
      </c>
      <c r="H320" s="23"/>
      <c r="I320" s="23"/>
      <c r="J320" s="23" t="str">
        <f t="shared" ref="J320:J359" si="6">IFERROR(VLOOKUP(I320,PUC,2,FALSE),"")</f>
        <v/>
      </c>
      <c r="K320" s="25"/>
      <c r="L320" s="25"/>
      <c r="M320" s="25"/>
    </row>
    <row r="321" spans="1:13" x14ac:dyDescent="0.25">
      <c r="A321" s="23"/>
      <c r="B321" s="36"/>
      <c r="C321" s="23"/>
      <c r="D321" s="23"/>
      <c r="E321" s="23"/>
      <c r="F321" s="28"/>
      <c r="G321" s="23" t="str">
        <f>IFERROR(VLOOKUP(F321,TERCEROS[],3,FALSE),"")</f>
        <v/>
      </c>
      <c r="H321" s="23"/>
      <c r="I321" s="23"/>
      <c r="J321" s="23" t="str">
        <f t="shared" si="6"/>
        <v/>
      </c>
      <c r="K321" s="25"/>
      <c r="L321" s="25"/>
      <c r="M321" s="25"/>
    </row>
    <row r="322" spans="1:13" x14ac:dyDescent="0.25">
      <c r="A322" s="23"/>
      <c r="B322" s="36"/>
      <c r="C322" s="23"/>
      <c r="D322" s="23"/>
      <c r="E322" s="23"/>
      <c r="F322" s="28"/>
      <c r="G322" s="23" t="str">
        <f>IFERROR(VLOOKUP(F322,TERCEROS[],3,FALSE),"")</f>
        <v/>
      </c>
      <c r="H322" s="23"/>
      <c r="I322" s="23"/>
      <c r="J322" s="23" t="str">
        <f t="shared" si="6"/>
        <v/>
      </c>
      <c r="K322" s="25"/>
      <c r="L322" s="25"/>
      <c r="M322" s="25"/>
    </row>
    <row r="323" spans="1:13" x14ac:dyDescent="0.25">
      <c r="A323" s="23"/>
      <c r="B323" s="36"/>
      <c r="C323" s="23"/>
      <c r="D323" s="23"/>
      <c r="E323" s="23"/>
      <c r="F323" s="28"/>
      <c r="G323" s="23" t="str">
        <f>IFERROR(VLOOKUP(F323,TERCEROS[],3,FALSE),"")</f>
        <v/>
      </c>
      <c r="H323" s="23"/>
      <c r="I323" s="23"/>
      <c r="J323" s="23" t="str">
        <f t="shared" si="6"/>
        <v/>
      </c>
      <c r="K323" s="25"/>
      <c r="L323" s="25"/>
      <c r="M323" s="25"/>
    </row>
    <row r="324" spans="1:13" x14ac:dyDescent="0.25">
      <c r="A324" s="23"/>
      <c r="B324" s="36"/>
      <c r="C324" s="23"/>
      <c r="D324" s="23"/>
      <c r="E324" s="23"/>
      <c r="F324" s="28"/>
      <c r="G324" s="23" t="str">
        <f>IFERROR(VLOOKUP(F324,TERCEROS[],3,FALSE),"")</f>
        <v/>
      </c>
      <c r="H324" s="23"/>
      <c r="I324" s="23"/>
      <c r="J324" s="23" t="str">
        <f t="shared" si="6"/>
        <v/>
      </c>
      <c r="K324" s="25"/>
      <c r="L324" s="25"/>
      <c r="M324" s="25"/>
    </row>
    <row r="325" spans="1:13" x14ac:dyDescent="0.25">
      <c r="A325" s="23"/>
      <c r="B325" s="36"/>
      <c r="C325" s="23"/>
      <c r="D325" s="23"/>
      <c r="E325" s="23"/>
      <c r="F325" s="28"/>
      <c r="G325" s="23" t="str">
        <f>IFERROR(VLOOKUP(F325,TERCEROS[],3,FALSE),"")</f>
        <v/>
      </c>
      <c r="H325" s="23"/>
      <c r="I325" s="23"/>
      <c r="J325" s="23" t="str">
        <f t="shared" si="6"/>
        <v/>
      </c>
      <c r="K325" s="25"/>
      <c r="L325" s="25"/>
      <c r="M325" s="25"/>
    </row>
    <row r="326" spans="1:13" x14ac:dyDescent="0.25">
      <c r="A326" s="23"/>
      <c r="B326" s="36"/>
      <c r="C326" s="23"/>
      <c r="D326" s="23"/>
      <c r="E326" s="23"/>
      <c r="F326" s="28"/>
      <c r="G326" s="23" t="str">
        <f>IFERROR(VLOOKUP(F326,TERCEROS[],3,FALSE),"")</f>
        <v/>
      </c>
      <c r="H326" s="23"/>
      <c r="I326" s="23"/>
      <c r="J326" s="23" t="str">
        <f t="shared" si="6"/>
        <v/>
      </c>
      <c r="K326" s="25"/>
      <c r="L326" s="25"/>
      <c r="M326" s="25"/>
    </row>
    <row r="327" spans="1:13" x14ac:dyDescent="0.25">
      <c r="A327" s="23"/>
      <c r="B327" s="36"/>
      <c r="C327" s="23"/>
      <c r="D327" s="23"/>
      <c r="E327" s="23"/>
      <c r="F327" s="28"/>
      <c r="G327" s="23" t="str">
        <f>IFERROR(VLOOKUP(F327,TERCEROS[],3,FALSE),"")</f>
        <v/>
      </c>
      <c r="H327" s="23"/>
      <c r="I327" s="23"/>
      <c r="J327" s="23" t="str">
        <f t="shared" si="6"/>
        <v/>
      </c>
      <c r="K327" s="25"/>
      <c r="L327" s="25"/>
      <c r="M327" s="25"/>
    </row>
    <row r="328" spans="1:13" x14ac:dyDescent="0.25">
      <c r="A328" s="23"/>
      <c r="B328" s="36"/>
      <c r="C328" s="23"/>
      <c r="D328" s="23"/>
      <c r="E328" s="23"/>
      <c r="F328" s="28"/>
      <c r="G328" s="23" t="str">
        <f>IFERROR(VLOOKUP(F328,TERCEROS[],3,FALSE),"")</f>
        <v/>
      </c>
      <c r="H328" s="23"/>
      <c r="I328" s="23"/>
      <c r="J328" s="23" t="str">
        <f t="shared" si="6"/>
        <v/>
      </c>
      <c r="K328" s="25"/>
      <c r="L328" s="25"/>
      <c r="M328" s="25"/>
    </row>
    <row r="329" spans="1:13" x14ac:dyDescent="0.25">
      <c r="A329" s="23"/>
      <c r="B329" s="36"/>
      <c r="C329" s="23"/>
      <c r="D329" s="23"/>
      <c r="E329" s="23"/>
      <c r="F329" s="28"/>
      <c r="G329" s="23" t="str">
        <f>IFERROR(VLOOKUP(F329,TERCEROS[],3,FALSE),"")</f>
        <v/>
      </c>
      <c r="H329" s="23"/>
      <c r="I329" s="23"/>
      <c r="J329" s="23" t="str">
        <f t="shared" si="6"/>
        <v/>
      </c>
      <c r="K329" s="25"/>
      <c r="L329" s="25"/>
      <c r="M329" s="25"/>
    </row>
    <row r="330" spans="1:13" x14ac:dyDescent="0.25">
      <c r="A330" s="23"/>
      <c r="B330" s="36"/>
      <c r="C330" s="23"/>
      <c r="D330" s="23"/>
      <c r="E330" s="23"/>
      <c r="F330" s="28"/>
      <c r="G330" s="23" t="str">
        <f>IFERROR(VLOOKUP(F330,TERCEROS[],3,FALSE),"")</f>
        <v/>
      </c>
      <c r="H330" s="23"/>
      <c r="I330" s="23"/>
      <c r="J330" s="23" t="str">
        <f t="shared" si="6"/>
        <v/>
      </c>
      <c r="K330" s="25"/>
      <c r="L330" s="25"/>
      <c r="M330" s="25"/>
    </row>
    <row r="331" spans="1:13" x14ac:dyDescent="0.25">
      <c r="A331" s="23"/>
      <c r="B331" s="36"/>
      <c r="C331" s="23"/>
      <c r="D331" s="23"/>
      <c r="E331" s="23"/>
      <c r="F331" s="28"/>
      <c r="G331" s="23" t="str">
        <f>IFERROR(VLOOKUP(F331,TERCEROS[],3,FALSE),"")</f>
        <v/>
      </c>
      <c r="H331" s="23"/>
      <c r="I331" s="23"/>
      <c r="J331" s="23" t="str">
        <f t="shared" si="6"/>
        <v/>
      </c>
      <c r="K331" s="25"/>
      <c r="L331" s="25"/>
      <c r="M331" s="25"/>
    </row>
    <row r="332" spans="1:13" x14ac:dyDescent="0.25">
      <c r="A332" s="23"/>
      <c r="B332" s="36"/>
      <c r="C332" s="23"/>
      <c r="D332" s="23"/>
      <c r="E332" s="23"/>
      <c r="F332" s="28"/>
      <c r="G332" s="23" t="str">
        <f>IFERROR(VLOOKUP(F332,TERCEROS[],3,FALSE),"")</f>
        <v/>
      </c>
      <c r="H332" s="23"/>
      <c r="I332" s="23"/>
      <c r="J332" s="23" t="str">
        <f t="shared" si="6"/>
        <v/>
      </c>
      <c r="K332" s="25"/>
      <c r="L332" s="25"/>
      <c r="M332" s="25"/>
    </row>
    <row r="333" spans="1:13" x14ac:dyDescent="0.25">
      <c r="A333" s="23"/>
      <c r="B333" s="36"/>
      <c r="C333" s="23"/>
      <c r="D333" s="23"/>
      <c r="E333" s="23"/>
      <c r="F333" s="28"/>
      <c r="G333" s="23" t="str">
        <f>IFERROR(VLOOKUP(F333,TERCEROS[],3,FALSE),"")</f>
        <v/>
      </c>
      <c r="H333" s="23"/>
      <c r="I333" s="23"/>
      <c r="J333" s="23" t="str">
        <f t="shared" si="6"/>
        <v/>
      </c>
      <c r="K333" s="25"/>
      <c r="L333" s="25"/>
      <c r="M333" s="25"/>
    </row>
    <row r="334" spans="1:13" x14ac:dyDescent="0.25">
      <c r="A334" s="23"/>
      <c r="B334" s="36"/>
      <c r="C334" s="23"/>
      <c r="D334" s="23"/>
      <c r="E334" s="23"/>
      <c r="F334" s="28"/>
      <c r="G334" s="23" t="str">
        <f>IFERROR(VLOOKUP(F334,TERCEROS[],3,FALSE),"")</f>
        <v/>
      </c>
      <c r="H334" s="23"/>
      <c r="I334" s="23"/>
      <c r="J334" s="23" t="str">
        <f t="shared" si="6"/>
        <v/>
      </c>
      <c r="K334" s="25"/>
      <c r="L334" s="25"/>
      <c r="M334" s="25"/>
    </row>
    <row r="335" spans="1:13" x14ac:dyDescent="0.25">
      <c r="A335" s="23"/>
      <c r="B335" s="36"/>
      <c r="C335" s="23"/>
      <c r="D335" s="23"/>
      <c r="E335" s="23"/>
      <c r="F335" s="28"/>
      <c r="G335" s="23" t="str">
        <f>IFERROR(VLOOKUP(F335,TERCEROS[],3,FALSE),"")</f>
        <v/>
      </c>
      <c r="H335" s="23"/>
      <c r="I335" s="23"/>
      <c r="J335" s="23" t="str">
        <f t="shared" si="6"/>
        <v/>
      </c>
      <c r="K335" s="25"/>
      <c r="L335" s="25"/>
      <c r="M335" s="25"/>
    </row>
    <row r="336" spans="1:13" x14ac:dyDescent="0.25">
      <c r="A336" s="23"/>
      <c r="B336" s="36"/>
      <c r="C336" s="23"/>
      <c r="D336" s="23"/>
      <c r="E336" s="23"/>
      <c r="F336" s="28"/>
      <c r="G336" s="23" t="str">
        <f>IFERROR(VLOOKUP(F336,TERCEROS[],3,FALSE),"")</f>
        <v/>
      </c>
      <c r="H336" s="23"/>
      <c r="I336" s="23"/>
      <c r="J336" s="23" t="str">
        <f t="shared" si="6"/>
        <v/>
      </c>
      <c r="K336" s="25"/>
      <c r="L336" s="25"/>
      <c r="M336" s="25"/>
    </row>
    <row r="337" spans="1:13" x14ac:dyDescent="0.25">
      <c r="A337" s="23"/>
      <c r="B337" s="36"/>
      <c r="C337" s="23"/>
      <c r="D337" s="23"/>
      <c r="E337" s="23"/>
      <c r="F337" s="28"/>
      <c r="G337" s="23" t="str">
        <f>IFERROR(VLOOKUP(F337,TERCEROS[],3,FALSE),"")</f>
        <v/>
      </c>
      <c r="H337" s="23"/>
      <c r="I337" s="23"/>
      <c r="J337" s="23" t="str">
        <f t="shared" si="6"/>
        <v/>
      </c>
      <c r="K337" s="25"/>
      <c r="L337" s="25"/>
      <c r="M337" s="25"/>
    </row>
    <row r="338" spans="1:13" x14ac:dyDescent="0.25">
      <c r="A338" s="23"/>
      <c r="B338" s="36"/>
      <c r="C338" s="23"/>
      <c r="D338" s="23"/>
      <c r="E338" s="23"/>
      <c r="F338" s="28"/>
      <c r="G338" s="23" t="str">
        <f>IFERROR(VLOOKUP(F338,TERCEROS[],3,FALSE),"")</f>
        <v/>
      </c>
      <c r="H338" s="23"/>
      <c r="I338" s="23"/>
      <c r="J338" s="23" t="str">
        <f t="shared" si="6"/>
        <v/>
      </c>
      <c r="K338" s="25"/>
      <c r="L338" s="25"/>
      <c r="M338" s="25"/>
    </row>
    <row r="339" spans="1:13" x14ac:dyDescent="0.25">
      <c r="A339" s="23"/>
      <c r="B339" s="36"/>
      <c r="C339" s="23"/>
      <c r="D339" s="23"/>
      <c r="E339" s="23"/>
      <c r="F339" s="28"/>
      <c r="G339" s="23" t="str">
        <f>IFERROR(VLOOKUP(F339,TERCEROS[],3,FALSE),"")</f>
        <v/>
      </c>
      <c r="H339" s="23"/>
      <c r="I339" s="23"/>
      <c r="J339" s="23" t="str">
        <f t="shared" si="6"/>
        <v/>
      </c>
      <c r="K339" s="25"/>
      <c r="L339" s="25"/>
      <c r="M339" s="25"/>
    </row>
    <row r="340" spans="1:13" x14ac:dyDescent="0.25">
      <c r="A340" s="23"/>
      <c r="B340" s="36"/>
      <c r="C340" s="23"/>
      <c r="D340" s="23"/>
      <c r="E340" s="23"/>
      <c r="F340" s="28"/>
      <c r="G340" s="23" t="str">
        <f>IFERROR(VLOOKUP(F340,TERCEROS[],3,FALSE),"")</f>
        <v/>
      </c>
      <c r="H340" s="23"/>
      <c r="I340" s="23"/>
      <c r="J340" s="23" t="str">
        <f t="shared" si="6"/>
        <v/>
      </c>
      <c r="K340" s="25"/>
      <c r="L340" s="25"/>
      <c r="M340" s="25"/>
    </row>
    <row r="341" spans="1:13" x14ac:dyDescent="0.25">
      <c r="A341" s="23"/>
      <c r="B341" s="36"/>
      <c r="C341" s="23"/>
      <c r="D341" s="23"/>
      <c r="E341" s="23"/>
      <c r="F341" s="28"/>
      <c r="G341" s="23" t="str">
        <f>IFERROR(VLOOKUP(F341,TERCEROS[],3,FALSE),"")</f>
        <v/>
      </c>
      <c r="H341" s="23"/>
      <c r="I341" s="23"/>
      <c r="J341" s="23" t="str">
        <f t="shared" si="6"/>
        <v/>
      </c>
      <c r="K341" s="25"/>
      <c r="L341" s="25"/>
      <c r="M341" s="25"/>
    </row>
    <row r="342" spans="1:13" x14ac:dyDescent="0.25">
      <c r="A342" s="23"/>
      <c r="B342" s="36"/>
      <c r="C342" s="23"/>
      <c r="D342" s="23"/>
      <c r="E342" s="23"/>
      <c r="F342" s="28"/>
      <c r="G342" s="23" t="str">
        <f>IFERROR(VLOOKUP(F342,TERCEROS[],3,FALSE),"")</f>
        <v/>
      </c>
      <c r="H342" s="23"/>
      <c r="I342" s="23"/>
      <c r="J342" s="23" t="str">
        <f t="shared" si="6"/>
        <v/>
      </c>
      <c r="K342" s="25"/>
      <c r="L342" s="25"/>
      <c r="M342" s="25"/>
    </row>
    <row r="343" spans="1:13" x14ac:dyDescent="0.25">
      <c r="A343" s="23"/>
      <c r="B343" s="36"/>
      <c r="C343" s="23"/>
      <c r="D343" s="23"/>
      <c r="E343" s="23"/>
      <c r="F343" s="28"/>
      <c r="G343" s="23" t="str">
        <f>IFERROR(VLOOKUP(F343,TERCEROS[],3,FALSE),"")</f>
        <v/>
      </c>
      <c r="H343" s="23"/>
      <c r="I343" s="23"/>
      <c r="J343" s="23" t="str">
        <f t="shared" si="6"/>
        <v/>
      </c>
      <c r="K343" s="25"/>
      <c r="L343" s="25"/>
      <c r="M343" s="25"/>
    </row>
    <row r="344" spans="1:13" x14ac:dyDescent="0.25">
      <c r="A344" s="23"/>
      <c r="B344" s="36"/>
      <c r="C344" s="23"/>
      <c r="D344" s="23"/>
      <c r="E344" s="23"/>
      <c r="F344" s="28"/>
      <c r="G344" s="23" t="str">
        <f>IFERROR(VLOOKUP(F344,TERCEROS[],3,FALSE),"")</f>
        <v/>
      </c>
      <c r="H344" s="23"/>
      <c r="I344" s="23"/>
      <c r="J344" s="23" t="str">
        <f t="shared" si="6"/>
        <v/>
      </c>
      <c r="K344" s="25"/>
      <c r="L344" s="25"/>
      <c r="M344" s="25"/>
    </row>
    <row r="345" spans="1:13" x14ac:dyDescent="0.25">
      <c r="A345" s="23"/>
      <c r="B345" s="36"/>
      <c r="C345" s="23"/>
      <c r="D345" s="23"/>
      <c r="E345" s="23"/>
      <c r="F345" s="28"/>
      <c r="G345" s="23" t="str">
        <f>IFERROR(VLOOKUP(F345,TERCEROS[],3,FALSE),"")</f>
        <v/>
      </c>
      <c r="H345" s="23"/>
      <c r="I345" s="23"/>
      <c r="J345" s="23" t="str">
        <f t="shared" si="6"/>
        <v/>
      </c>
      <c r="K345" s="25"/>
      <c r="L345" s="25"/>
      <c r="M345" s="25"/>
    </row>
    <row r="346" spans="1:13" x14ac:dyDescent="0.25">
      <c r="A346" s="23"/>
      <c r="B346" s="36"/>
      <c r="C346" s="23"/>
      <c r="D346" s="23"/>
      <c r="E346" s="23"/>
      <c r="F346" s="28"/>
      <c r="G346" s="23" t="str">
        <f>IFERROR(VLOOKUP(F346,TERCEROS[],3,FALSE),"")</f>
        <v/>
      </c>
      <c r="H346" s="23"/>
      <c r="I346" s="23"/>
      <c r="J346" s="23" t="str">
        <f t="shared" si="6"/>
        <v/>
      </c>
      <c r="K346" s="25"/>
      <c r="L346" s="25"/>
      <c r="M346" s="25"/>
    </row>
    <row r="347" spans="1:13" x14ac:dyDescent="0.25">
      <c r="A347" s="23"/>
      <c r="B347" s="36"/>
      <c r="C347" s="23"/>
      <c r="D347" s="23"/>
      <c r="E347" s="23"/>
      <c r="F347" s="28"/>
      <c r="G347" s="23" t="str">
        <f>IFERROR(VLOOKUP(F347,TERCEROS[],3,FALSE),"")</f>
        <v/>
      </c>
      <c r="H347" s="23"/>
      <c r="I347" s="23"/>
      <c r="J347" s="23" t="str">
        <f t="shared" si="6"/>
        <v/>
      </c>
      <c r="K347" s="25"/>
      <c r="L347" s="25"/>
      <c r="M347" s="25"/>
    </row>
    <row r="348" spans="1:13" x14ac:dyDescent="0.25">
      <c r="A348" s="23"/>
      <c r="B348" s="36"/>
      <c r="C348" s="23"/>
      <c r="D348" s="23"/>
      <c r="E348" s="23"/>
      <c r="F348" s="28"/>
      <c r="G348" s="23" t="str">
        <f>IFERROR(VLOOKUP(F348,TERCEROS[],3,FALSE),"")</f>
        <v/>
      </c>
      <c r="H348" s="23"/>
      <c r="I348" s="23"/>
      <c r="J348" s="23" t="str">
        <f t="shared" si="6"/>
        <v/>
      </c>
      <c r="K348" s="25"/>
      <c r="L348" s="25"/>
      <c r="M348" s="25"/>
    </row>
    <row r="349" spans="1:13" x14ac:dyDescent="0.25">
      <c r="A349" s="23"/>
      <c r="B349" s="36"/>
      <c r="C349" s="23"/>
      <c r="D349" s="23"/>
      <c r="E349" s="23"/>
      <c r="F349" s="28"/>
      <c r="G349" s="23" t="str">
        <f>IFERROR(VLOOKUP(F349,TERCEROS[],3,FALSE),"")</f>
        <v/>
      </c>
      <c r="H349" s="23"/>
      <c r="I349" s="23"/>
      <c r="J349" s="23" t="str">
        <f t="shared" si="6"/>
        <v/>
      </c>
      <c r="K349" s="25"/>
      <c r="L349" s="25"/>
      <c r="M349" s="25"/>
    </row>
    <row r="350" spans="1:13" x14ac:dyDescent="0.25">
      <c r="A350" s="23"/>
      <c r="B350" s="36"/>
      <c r="C350" s="23"/>
      <c r="D350" s="23"/>
      <c r="E350" s="23"/>
      <c r="F350" s="28"/>
      <c r="G350" s="23" t="str">
        <f>IFERROR(VLOOKUP(F350,TERCEROS[],3,FALSE),"")</f>
        <v/>
      </c>
      <c r="H350" s="23"/>
      <c r="I350" s="23"/>
      <c r="J350" s="23" t="str">
        <f t="shared" si="6"/>
        <v/>
      </c>
      <c r="K350" s="25"/>
      <c r="L350" s="25"/>
      <c r="M350" s="25"/>
    </row>
    <row r="351" spans="1:13" x14ac:dyDescent="0.25">
      <c r="A351" s="23"/>
      <c r="B351" s="36"/>
      <c r="C351" s="23"/>
      <c r="D351" s="23"/>
      <c r="E351" s="23"/>
      <c r="F351" s="28"/>
      <c r="G351" s="23" t="str">
        <f>IFERROR(VLOOKUP(F351,TERCEROS[],3,FALSE),"")</f>
        <v/>
      </c>
      <c r="H351" s="23"/>
      <c r="I351" s="23"/>
      <c r="J351" s="23" t="str">
        <f t="shared" si="6"/>
        <v/>
      </c>
      <c r="K351" s="25"/>
      <c r="L351" s="25"/>
      <c r="M351" s="25"/>
    </row>
    <row r="352" spans="1:13" x14ac:dyDescent="0.25">
      <c r="A352" s="23"/>
      <c r="B352" s="36"/>
      <c r="C352" s="23"/>
      <c r="D352" s="23"/>
      <c r="E352" s="23"/>
      <c r="F352" s="28"/>
      <c r="G352" s="23" t="str">
        <f>IFERROR(VLOOKUP(F352,TERCEROS[],3,FALSE),"")</f>
        <v/>
      </c>
      <c r="H352" s="23"/>
      <c r="I352" s="23"/>
      <c r="J352" s="23" t="str">
        <f t="shared" si="6"/>
        <v/>
      </c>
      <c r="K352" s="25"/>
      <c r="L352" s="25"/>
      <c r="M352" s="25"/>
    </row>
    <row r="353" spans="1:13" x14ac:dyDescent="0.25">
      <c r="A353" s="23"/>
      <c r="B353" s="36"/>
      <c r="C353" s="23"/>
      <c r="D353" s="23"/>
      <c r="E353" s="23"/>
      <c r="F353" s="28"/>
      <c r="G353" s="23" t="str">
        <f>IFERROR(VLOOKUP(F353,TERCEROS[],3,FALSE),"")</f>
        <v/>
      </c>
      <c r="H353" s="23"/>
      <c r="I353" s="23"/>
      <c r="J353" s="23" t="str">
        <f t="shared" si="6"/>
        <v/>
      </c>
      <c r="K353" s="25"/>
      <c r="L353" s="25"/>
      <c r="M353" s="25"/>
    </row>
    <row r="354" spans="1:13" x14ac:dyDescent="0.25">
      <c r="A354" s="23"/>
      <c r="B354" s="36"/>
      <c r="C354" s="23"/>
      <c r="D354" s="23"/>
      <c r="E354" s="23"/>
      <c r="F354" s="28"/>
      <c r="G354" s="23" t="str">
        <f>IFERROR(VLOOKUP(F354,TERCEROS[],3,FALSE),"")</f>
        <v/>
      </c>
      <c r="H354" s="23"/>
      <c r="I354" s="23"/>
      <c r="J354" s="23" t="str">
        <f t="shared" si="6"/>
        <v/>
      </c>
      <c r="K354" s="25"/>
      <c r="L354" s="25"/>
      <c r="M354" s="25"/>
    </row>
    <row r="355" spans="1:13" x14ac:dyDescent="0.25">
      <c r="A355" s="23"/>
      <c r="B355" s="36"/>
      <c r="C355" s="23"/>
      <c r="D355" s="23"/>
      <c r="E355" s="23"/>
      <c r="F355" s="28"/>
      <c r="G355" s="23" t="str">
        <f>IFERROR(VLOOKUP(F355,TERCEROS[],3,FALSE),"")</f>
        <v/>
      </c>
      <c r="H355" s="23"/>
      <c r="I355" s="23"/>
      <c r="J355" s="23" t="str">
        <f t="shared" si="6"/>
        <v/>
      </c>
      <c r="K355" s="25"/>
      <c r="L355" s="25"/>
      <c r="M355" s="25"/>
    </row>
    <row r="356" spans="1:13" x14ac:dyDescent="0.25">
      <c r="A356" s="23"/>
      <c r="B356" s="36"/>
      <c r="C356" s="23"/>
      <c r="D356" s="23"/>
      <c r="E356" s="23"/>
      <c r="F356" s="28"/>
      <c r="G356" s="23" t="str">
        <f>IFERROR(VLOOKUP(F356,TERCEROS[],3,FALSE),"")</f>
        <v/>
      </c>
      <c r="H356" s="23"/>
      <c r="I356" s="23"/>
      <c r="J356" s="23" t="str">
        <f t="shared" si="6"/>
        <v/>
      </c>
      <c r="K356" s="25"/>
      <c r="L356" s="25"/>
      <c r="M356" s="25"/>
    </row>
    <row r="357" spans="1:13" x14ac:dyDescent="0.25">
      <c r="A357" s="23"/>
      <c r="B357" s="36"/>
      <c r="C357" s="23"/>
      <c r="D357" s="23"/>
      <c r="E357" s="23"/>
      <c r="F357" s="28"/>
      <c r="G357" s="23" t="str">
        <f>IFERROR(VLOOKUP(F357,TERCEROS[],3,FALSE),"")</f>
        <v/>
      </c>
      <c r="H357" s="23"/>
      <c r="I357" s="23"/>
      <c r="J357" s="23" t="str">
        <f t="shared" si="6"/>
        <v/>
      </c>
      <c r="K357" s="25"/>
      <c r="L357" s="25"/>
      <c r="M357" s="25"/>
    </row>
    <row r="358" spans="1:13" x14ac:dyDescent="0.25">
      <c r="A358" s="23"/>
      <c r="B358" s="36"/>
      <c r="C358" s="23"/>
      <c r="D358" s="23"/>
      <c r="E358" s="23"/>
      <c r="F358" s="28"/>
      <c r="G358" s="23" t="str">
        <f>IFERROR(VLOOKUP(F358,TERCEROS[],3,FALSE),"")</f>
        <v/>
      </c>
      <c r="H358" s="23"/>
      <c r="I358" s="23"/>
      <c r="J358" s="23" t="str">
        <f t="shared" si="6"/>
        <v/>
      </c>
      <c r="K358" s="25"/>
      <c r="L358" s="25"/>
      <c r="M358" s="25"/>
    </row>
    <row r="359" spans="1:13" x14ac:dyDescent="0.25">
      <c r="A359" s="23"/>
      <c r="B359" s="36"/>
      <c r="C359" s="23"/>
      <c r="D359" s="23"/>
      <c r="E359" s="23"/>
      <c r="F359" s="28"/>
      <c r="G359" s="23" t="str">
        <f>IFERROR(VLOOKUP(F359,TERCEROS[],3,FALSE),"")</f>
        <v/>
      </c>
      <c r="H359" s="23"/>
      <c r="I359" s="23"/>
      <c r="J359" s="23" t="str">
        <f t="shared" si="6"/>
        <v/>
      </c>
      <c r="K359" s="25"/>
      <c r="L359" s="25"/>
      <c r="M359" s="25"/>
    </row>
    <row r="360" spans="1:13" x14ac:dyDescent="0.25">
      <c r="A360" s="23"/>
      <c r="B360" s="36"/>
      <c r="C360" s="23"/>
      <c r="D360" s="23"/>
      <c r="E360" s="23"/>
      <c r="F360" s="28"/>
      <c r="G360" s="23" t="str">
        <f>IFERROR(VLOOKUP(F360,TERCEROS[],3,FALSE),"")</f>
        <v/>
      </c>
      <c r="H360" s="23"/>
      <c r="I360" s="23"/>
      <c r="J360" s="23"/>
      <c r="K360" s="25"/>
      <c r="L360" s="25"/>
      <c r="M360" s="25"/>
    </row>
    <row r="361" spans="1:13" x14ac:dyDescent="0.25">
      <c r="A361" s="23"/>
      <c r="B361" s="36"/>
      <c r="C361" s="23"/>
      <c r="D361" s="23"/>
      <c r="E361" s="23"/>
      <c r="F361" s="28"/>
      <c r="G361" s="23" t="str">
        <f>IFERROR(VLOOKUP(F361,TERCEROS[],3,FALSE),"")</f>
        <v/>
      </c>
      <c r="H361" s="23"/>
      <c r="I361" s="23"/>
      <c r="J361" s="23"/>
      <c r="K361" s="25"/>
      <c r="L361" s="25"/>
      <c r="M361" s="25"/>
    </row>
    <row r="362" spans="1:13" x14ac:dyDescent="0.25">
      <c r="A362" s="23"/>
      <c r="B362" s="36"/>
      <c r="C362" s="23"/>
      <c r="D362" s="23"/>
      <c r="E362" s="23"/>
      <c r="F362" s="28"/>
      <c r="G362" s="23" t="str">
        <f>IFERROR(VLOOKUP(F362,TERCEROS[],3,FALSE),"")</f>
        <v/>
      </c>
      <c r="H362" s="23"/>
      <c r="I362" s="23"/>
      <c r="J362" s="23"/>
      <c r="K362" s="25"/>
      <c r="L362" s="25"/>
      <c r="M362" s="25"/>
    </row>
    <row r="363" spans="1:13" x14ac:dyDescent="0.25">
      <c r="A363" s="23"/>
      <c r="B363" s="36"/>
      <c r="C363" s="23"/>
      <c r="D363" s="23"/>
      <c r="E363" s="23"/>
      <c r="F363" s="28"/>
      <c r="G363" s="23" t="str">
        <f>IFERROR(VLOOKUP(F363,TERCEROS[],3,FALSE),"")</f>
        <v/>
      </c>
      <c r="H363" s="23"/>
      <c r="I363" s="23"/>
      <c r="J363" s="23"/>
      <c r="K363" s="25"/>
      <c r="L363" s="25"/>
      <c r="M363" s="25"/>
    </row>
    <row r="364" spans="1:13" x14ac:dyDescent="0.25">
      <c r="A364" s="23"/>
      <c r="B364" s="36"/>
      <c r="C364" s="23"/>
      <c r="D364" s="23"/>
      <c r="E364" s="23"/>
      <c r="F364" s="28"/>
      <c r="G364" s="23" t="str">
        <f>IFERROR(VLOOKUP(F364,TERCEROS[],3,FALSE),"")</f>
        <v/>
      </c>
      <c r="H364" s="23"/>
      <c r="I364" s="23"/>
      <c r="J364" s="23"/>
      <c r="K364" s="25"/>
      <c r="L364" s="25"/>
      <c r="M364" s="25"/>
    </row>
    <row r="365" spans="1:13" x14ac:dyDescent="0.25">
      <c r="A365" s="23"/>
      <c r="B365" s="36"/>
      <c r="C365" s="23"/>
      <c r="D365" s="23"/>
      <c r="E365" s="23"/>
      <c r="F365" s="28"/>
      <c r="G365" s="23" t="str">
        <f>IFERROR(VLOOKUP(F365,TERCEROS[],3,FALSE),"")</f>
        <v/>
      </c>
      <c r="H365" s="23"/>
      <c r="I365" s="23"/>
      <c r="J365" s="23"/>
      <c r="K365" s="25"/>
      <c r="L365" s="25"/>
      <c r="M365" s="25"/>
    </row>
    <row r="366" spans="1:13" x14ac:dyDescent="0.25">
      <c r="A366" s="23"/>
      <c r="B366" s="36"/>
      <c r="C366" s="23"/>
      <c r="D366" s="23"/>
      <c r="E366" s="23"/>
      <c r="F366" s="28"/>
      <c r="G366" s="23" t="str">
        <f>IFERROR(VLOOKUP(F366,TERCEROS[],3,FALSE),"")</f>
        <v/>
      </c>
      <c r="H366" s="23"/>
      <c r="I366" s="23"/>
      <c r="J366" s="23"/>
      <c r="K366" s="25"/>
      <c r="L366" s="25"/>
      <c r="M366" s="25"/>
    </row>
    <row r="367" spans="1:13" x14ac:dyDescent="0.25">
      <c r="A367" s="23"/>
      <c r="B367" s="36"/>
      <c r="C367" s="23"/>
      <c r="D367" s="23"/>
      <c r="E367" s="23"/>
      <c r="F367" s="28"/>
      <c r="G367" s="23" t="str">
        <f>IFERROR(VLOOKUP(F367,TERCEROS[],3,FALSE),"")</f>
        <v/>
      </c>
      <c r="H367" s="23"/>
      <c r="I367" s="23"/>
      <c r="J367" s="23"/>
      <c r="K367" s="25"/>
      <c r="L367" s="25"/>
      <c r="M367" s="25"/>
    </row>
    <row r="368" spans="1:13" x14ac:dyDescent="0.25">
      <c r="A368" s="23"/>
      <c r="B368" s="36"/>
      <c r="C368" s="23"/>
      <c r="D368" s="23"/>
      <c r="E368" s="23"/>
      <c r="F368" s="28"/>
      <c r="G368" s="23"/>
      <c r="H368" s="23"/>
      <c r="I368" s="23"/>
      <c r="J368" s="23"/>
      <c r="K368" s="25"/>
      <c r="L368" s="25"/>
      <c r="M368" s="25"/>
    </row>
    <row r="369" spans="1:13" x14ac:dyDescent="0.25">
      <c r="A369" s="23"/>
      <c r="B369" s="36"/>
      <c r="C369" s="23"/>
      <c r="D369" s="23"/>
      <c r="E369" s="23"/>
      <c r="F369" s="28"/>
      <c r="G369" s="23"/>
      <c r="H369" s="23"/>
      <c r="I369" s="23"/>
      <c r="J369" s="23"/>
      <c r="K369" s="25"/>
      <c r="L369" s="25"/>
      <c r="M369" s="25"/>
    </row>
    <row r="370" spans="1:13" x14ac:dyDescent="0.25">
      <c r="A370" s="23"/>
      <c r="B370" s="36"/>
      <c r="C370" s="23"/>
      <c r="D370" s="23"/>
      <c r="E370" s="23"/>
      <c r="F370" s="28"/>
      <c r="G370" s="23"/>
      <c r="H370" s="23"/>
      <c r="I370" s="23"/>
      <c r="J370" s="23"/>
      <c r="K370" s="25"/>
      <c r="L370" s="25"/>
      <c r="M370" s="25"/>
    </row>
    <row r="371" spans="1:13" x14ac:dyDescent="0.25">
      <c r="A371" s="23"/>
      <c r="B371" s="36"/>
      <c r="C371" s="23"/>
      <c r="D371" s="23"/>
      <c r="E371" s="23"/>
      <c r="F371" s="28"/>
      <c r="G371" s="23"/>
      <c r="H371" s="23"/>
      <c r="I371" s="23"/>
      <c r="J371" s="23"/>
      <c r="K371" s="25"/>
      <c r="L371" s="25"/>
      <c r="M371" s="25"/>
    </row>
    <row r="372" spans="1:13" x14ac:dyDescent="0.25">
      <c r="A372" s="23"/>
      <c r="B372" s="36"/>
      <c r="C372" s="23"/>
      <c r="D372" s="23"/>
      <c r="E372" s="23"/>
      <c r="F372" s="28"/>
      <c r="G372" s="23"/>
      <c r="H372" s="23"/>
      <c r="I372" s="23"/>
      <c r="J372" s="23"/>
      <c r="K372" s="25"/>
      <c r="L372" s="25"/>
      <c r="M372" s="25"/>
    </row>
    <row r="373" spans="1:13" x14ac:dyDescent="0.25">
      <c r="A373" s="23"/>
      <c r="B373" s="36"/>
      <c r="C373" s="23"/>
      <c r="D373" s="23"/>
      <c r="E373" s="23"/>
      <c r="F373" s="28"/>
      <c r="G373" s="23"/>
      <c r="H373" s="23"/>
      <c r="I373" s="23"/>
      <c r="J373" s="23"/>
      <c r="K373" s="25"/>
      <c r="L373" s="25"/>
      <c r="M373" s="25"/>
    </row>
    <row r="374" spans="1:13" x14ac:dyDescent="0.25">
      <c r="A374" s="23"/>
      <c r="B374" s="36"/>
      <c r="C374" s="23"/>
      <c r="D374" s="23"/>
      <c r="E374" s="23"/>
      <c r="F374" s="28"/>
      <c r="G374" s="23"/>
      <c r="H374" s="23"/>
      <c r="I374" s="23"/>
      <c r="J374" s="23"/>
      <c r="K374" s="25"/>
      <c r="L374" s="25"/>
      <c r="M374" s="25"/>
    </row>
    <row r="375" spans="1:13" x14ac:dyDescent="0.25">
      <c r="A375" s="23"/>
      <c r="B375" s="36"/>
      <c r="C375" s="23"/>
      <c r="D375" s="23"/>
      <c r="E375" s="23"/>
      <c r="F375" s="28"/>
      <c r="G375" s="23"/>
      <c r="H375" s="23"/>
      <c r="I375" s="23"/>
      <c r="J375" s="23"/>
      <c r="K375" s="25"/>
      <c r="L375" s="25"/>
      <c r="M375" s="25"/>
    </row>
    <row r="376" spans="1:13" x14ac:dyDescent="0.25">
      <c r="A376" s="23"/>
      <c r="B376" s="36"/>
      <c r="C376" s="23"/>
      <c r="D376" s="23"/>
      <c r="E376" s="23"/>
      <c r="F376" s="28"/>
      <c r="G376" s="23"/>
      <c r="H376" s="23"/>
      <c r="I376" s="23"/>
      <c r="J376" s="23"/>
      <c r="K376" s="25"/>
      <c r="L376" s="25"/>
      <c r="M376" s="25"/>
    </row>
    <row r="377" spans="1:13" x14ac:dyDescent="0.25">
      <c r="A377" s="23"/>
      <c r="B377" s="36"/>
      <c r="C377" s="23"/>
      <c r="D377" s="23"/>
      <c r="E377" s="23"/>
      <c r="F377" s="28"/>
      <c r="G377" s="23"/>
      <c r="H377" s="23"/>
      <c r="I377" s="23"/>
      <c r="J377" s="23"/>
      <c r="K377" s="25"/>
      <c r="L377" s="25"/>
      <c r="M377" s="25"/>
    </row>
    <row r="378" spans="1:13" x14ac:dyDescent="0.25">
      <c r="A378" s="23"/>
      <c r="B378" s="36"/>
      <c r="C378" s="23"/>
      <c r="D378" s="23"/>
      <c r="E378" s="23"/>
      <c r="F378" s="28"/>
      <c r="G378" s="23"/>
      <c r="H378" s="23"/>
      <c r="I378" s="23"/>
      <c r="J378" s="23"/>
      <c r="K378" s="25"/>
      <c r="L378" s="25"/>
      <c r="M378" s="25"/>
    </row>
    <row r="379" spans="1:13" x14ac:dyDescent="0.25">
      <c r="A379" s="23"/>
      <c r="B379" s="36"/>
      <c r="C379" s="23"/>
      <c r="D379" s="23"/>
      <c r="E379" s="23"/>
      <c r="F379" s="28"/>
      <c r="G379" s="23"/>
      <c r="H379" s="23"/>
      <c r="I379" s="23"/>
      <c r="J379" s="23"/>
      <c r="K379" s="25"/>
      <c r="L379" s="25"/>
      <c r="M379" s="25"/>
    </row>
    <row r="380" spans="1:13" x14ac:dyDescent="0.25">
      <c r="A380" s="23"/>
      <c r="B380" s="36"/>
      <c r="C380" s="23"/>
      <c r="D380" s="23"/>
      <c r="E380" s="23"/>
      <c r="F380" s="28"/>
      <c r="G380" s="23"/>
      <c r="H380" s="23"/>
      <c r="I380" s="23"/>
      <c r="J380" s="23"/>
      <c r="K380" s="25"/>
      <c r="L380" s="25"/>
      <c r="M380" s="25"/>
    </row>
    <row r="381" spans="1:13" x14ac:dyDescent="0.25">
      <c r="A381" s="23"/>
      <c r="B381" s="36"/>
      <c r="C381" s="23"/>
      <c r="D381" s="23"/>
      <c r="E381" s="23"/>
      <c r="F381" s="28"/>
      <c r="G381" s="23"/>
      <c r="H381" s="23"/>
      <c r="I381" s="23"/>
      <c r="J381" s="23"/>
      <c r="K381" s="25"/>
      <c r="L381" s="25"/>
      <c r="M381" s="25"/>
    </row>
    <row r="382" spans="1:13" x14ac:dyDescent="0.25">
      <c r="A382" s="23"/>
      <c r="B382" s="36"/>
      <c r="C382" s="23"/>
      <c r="D382" s="23"/>
      <c r="E382" s="23"/>
      <c r="F382" s="28"/>
      <c r="G382" s="23"/>
      <c r="H382" s="23"/>
      <c r="I382" s="23"/>
      <c r="J382" s="23"/>
      <c r="K382" s="25"/>
      <c r="L382" s="25"/>
      <c r="M382" s="25"/>
    </row>
    <row r="383" spans="1:13" x14ac:dyDescent="0.25">
      <c r="A383" s="23"/>
      <c r="B383" s="36"/>
      <c r="C383" s="23"/>
      <c r="D383" s="23"/>
      <c r="E383" s="23"/>
      <c r="F383" s="28"/>
      <c r="G383" s="23"/>
      <c r="H383" s="23"/>
      <c r="I383" s="23"/>
      <c r="J383" s="23"/>
      <c r="K383" s="25"/>
      <c r="L383" s="25"/>
      <c r="M383" s="25"/>
    </row>
    <row r="384" spans="1:13" x14ac:dyDescent="0.25">
      <c r="A384" s="23"/>
      <c r="B384" s="36"/>
      <c r="C384" s="23"/>
      <c r="D384" s="23"/>
      <c r="E384" s="23"/>
      <c r="F384" s="28"/>
      <c r="G384" s="23"/>
      <c r="H384" s="23"/>
      <c r="I384" s="23"/>
      <c r="J384" s="23"/>
      <c r="K384" s="25"/>
      <c r="L384" s="25"/>
      <c r="M384" s="25"/>
    </row>
    <row r="385" spans="1:13" x14ac:dyDescent="0.25">
      <c r="A385" s="23"/>
      <c r="B385" s="36"/>
      <c r="C385" s="23"/>
      <c r="D385" s="23"/>
      <c r="E385" s="23"/>
      <c r="F385" s="28"/>
      <c r="G385" s="23"/>
      <c r="H385" s="23"/>
      <c r="I385" s="23"/>
      <c r="J385" s="23"/>
      <c r="K385" s="25"/>
      <c r="L385" s="25"/>
      <c r="M385" s="25"/>
    </row>
    <row r="386" spans="1:13" x14ac:dyDescent="0.25">
      <c r="A386" s="23"/>
      <c r="B386" s="36"/>
      <c r="C386" s="23"/>
      <c r="D386" s="23"/>
      <c r="E386" s="23"/>
      <c r="F386" s="28"/>
      <c r="G386" s="23"/>
      <c r="H386" s="23"/>
      <c r="I386" s="23"/>
      <c r="J386" s="23"/>
      <c r="K386" s="25"/>
      <c r="L386" s="25"/>
      <c r="M386" s="25"/>
    </row>
    <row r="387" spans="1:13" x14ac:dyDescent="0.25">
      <c r="A387" s="23"/>
      <c r="B387" s="36"/>
      <c r="C387" s="23"/>
      <c r="D387" s="23"/>
      <c r="E387" s="23"/>
      <c r="F387" s="28"/>
      <c r="G387" s="23"/>
      <c r="H387" s="23"/>
      <c r="I387" s="23"/>
      <c r="J387" s="23"/>
      <c r="K387" s="25"/>
      <c r="L387" s="25"/>
      <c r="M387" s="25"/>
    </row>
    <row r="388" spans="1:13" x14ac:dyDescent="0.25">
      <c r="A388" s="23"/>
      <c r="B388" s="36"/>
      <c r="C388" s="23"/>
      <c r="D388" s="23"/>
      <c r="E388" s="23"/>
      <c r="F388" s="28"/>
      <c r="G388" s="23"/>
      <c r="H388" s="23"/>
      <c r="I388" s="23"/>
      <c r="J388" s="23"/>
      <c r="K388" s="25"/>
      <c r="L388" s="25"/>
      <c r="M388" s="25"/>
    </row>
    <row r="389" spans="1:13" x14ac:dyDescent="0.25">
      <c r="A389" s="23"/>
      <c r="B389" s="36"/>
      <c r="C389" s="23"/>
      <c r="D389" s="23"/>
      <c r="E389" s="23"/>
      <c r="F389" s="28"/>
      <c r="G389" s="23"/>
      <c r="H389" s="23"/>
      <c r="I389" s="23"/>
      <c r="J389" s="23"/>
      <c r="K389" s="25"/>
      <c r="L389" s="25"/>
      <c r="M389" s="25"/>
    </row>
    <row r="390" spans="1:13" x14ac:dyDescent="0.25">
      <c r="A390" s="23"/>
      <c r="B390" s="36"/>
      <c r="C390" s="23"/>
      <c r="D390" s="23"/>
      <c r="E390" s="23"/>
      <c r="F390" s="28"/>
      <c r="G390" s="23"/>
      <c r="H390" s="23"/>
      <c r="I390" s="23"/>
      <c r="J390" s="23"/>
      <c r="K390" s="25"/>
      <c r="L390" s="25"/>
      <c r="M390" s="25"/>
    </row>
    <row r="391" spans="1:13" x14ac:dyDescent="0.25">
      <c r="A391" s="23"/>
      <c r="B391" s="36"/>
      <c r="C391" s="23"/>
      <c r="D391" s="23"/>
      <c r="E391" s="23"/>
      <c r="F391" s="28"/>
      <c r="G391" s="23"/>
      <c r="H391" s="23"/>
      <c r="I391" s="23"/>
      <c r="J391" s="23"/>
      <c r="K391" s="25"/>
      <c r="L391" s="25"/>
      <c r="M391" s="25"/>
    </row>
    <row r="392" spans="1:13" x14ac:dyDescent="0.25">
      <c r="A392" s="23"/>
      <c r="B392" s="36"/>
      <c r="C392" s="23"/>
      <c r="D392" s="23"/>
      <c r="E392" s="23"/>
      <c r="F392" s="28"/>
      <c r="G392" s="23"/>
      <c r="H392" s="23"/>
      <c r="I392" s="23"/>
      <c r="J392" s="23"/>
      <c r="K392" s="25"/>
      <c r="L392" s="25"/>
      <c r="M392" s="25"/>
    </row>
    <row r="393" spans="1:13" x14ac:dyDescent="0.25">
      <c r="A393" s="23"/>
      <c r="B393" s="36"/>
      <c r="C393" s="23"/>
      <c r="D393" s="23"/>
      <c r="E393" s="23"/>
      <c r="F393" s="28"/>
      <c r="G393" s="23"/>
      <c r="H393" s="23"/>
      <c r="I393" s="23"/>
      <c r="J393" s="23"/>
      <c r="K393" s="25"/>
      <c r="L393" s="25"/>
      <c r="M393" s="25"/>
    </row>
    <row r="394" spans="1:13" x14ac:dyDescent="0.25">
      <c r="A394" s="23"/>
      <c r="B394" s="36"/>
      <c r="C394" s="23"/>
      <c r="D394" s="23"/>
      <c r="E394" s="23"/>
      <c r="F394" s="28"/>
      <c r="G394" s="23"/>
      <c r="H394" s="23"/>
      <c r="I394" s="23"/>
      <c r="J394" s="23"/>
      <c r="K394" s="25"/>
      <c r="L394" s="25"/>
      <c r="M394" s="25"/>
    </row>
    <row r="395" spans="1:13" x14ac:dyDescent="0.25">
      <c r="A395" s="23"/>
      <c r="B395" s="36"/>
      <c r="C395" s="23"/>
      <c r="D395" s="23"/>
      <c r="E395" s="23"/>
      <c r="F395" s="28"/>
      <c r="G395" s="23"/>
      <c r="H395" s="23"/>
      <c r="I395" s="23"/>
      <c r="J395" s="23"/>
      <c r="K395" s="25"/>
      <c r="L395" s="25"/>
      <c r="M395" s="25"/>
    </row>
    <row r="396" spans="1:13" x14ac:dyDescent="0.25">
      <c r="A396" s="23"/>
      <c r="B396" s="36"/>
      <c r="C396" s="23"/>
      <c r="D396" s="23"/>
      <c r="E396" s="23"/>
      <c r="F396" s="28"/>
      <c r="G396" s="23"/>
      <c r="H396" s="23"/>
      <c r="I396" s="23"/>
      <c r="J396" s="23"/>
      <c r="K396" s="25"/>
      <c r="L396" s="25"/>
      <c r="M396" s="25"/>
    </row>
    <row r="397" spans="1:13" x14ac:dyDescent="0.25">
      <c r="A397" s="23"/>
      <c r="B397" s="36"/>
      <c r="C397" s="23"/>
      <c r="D397" s="23"/>
      <c r="E397" s="23"/>
      <c r="F397" s="28"/>
      <c r="G397" s="23"/>
      <c r="H397" s="23"/>
      <c r="I397" s="23"/>
      <c r="J397" s="23"/>
      <c r="K397" s="25"/>
      <c r="L397" s="25"/>
      <c r="M397" s="25"/>
    </row>
    <row r="398" spans="1:13" x14ac:dyDescent="0.25">
      <c r="A398" s="23"/>
      <c r="B398" s="36"/>
      <c r="C398" s="23"/>
      <c r="D398" s="23"/>
      <c r="E398" s="23"/>
      <c r="F398" s="28"/>
      <c r="G398" s="23"/>
      <c r="H398" s="23"/>
      <c r="I398" s="23"/>
      <c r="J398" s="23"/>
      <c r="K398" s="25"/>
      <c r="L398" s="25"/>
      <c r="M398" s="25"/>
    </row>
    <row r="399" spans="1:13" x14ac:dyDescent="0.25">
      <c r="A399" s="23"/>
      <c r="B399" s="36"/>
      <c r="C399" s="23"/>
      <c r="D399" s="23"/>
      <c r="E399" s="23"/>
      <c r="F399" s="28"/>
      <c r="G399" s="23"/>
      <c r="H399" s="23"/>
      <c r="I399" s="23"/>
      <c r="J399" s="23"/>
      <c r="K399" s="25"/>
      <c r="L399" s="25"/>
      <c r="M399" s="25"/>
    </row>
    <row r="400" spans="1:13" x14ac:dyDescent="0.25">
      <c r="A400" s="23"/>
      <c r="B400" s="36"/>
      <c r="C400" s="23"/>
      <c r="D400" s="23"/>
      <c r="E400" s="23"/>
      <c r="F400" s="28"/>
      <c r="G400" s="23"/>
      <c r="H400" s="23"/>
      <c r="I400" s="23"/>
      <c r="J400" s="23"/>
      <c r="K400" s="25"/>
      <c r="L400" s="25"/>
      <c r="M400" s="25"/>
    </row>
    <row r="401" spans="1:13" x14ac:dyDescent="0.25">
      <c r="A401" s="23"/>
      <c r="B401" s="36"/>
      <c r="C401" s="23"/>
      <c r="D401" s="23"/>
      <c r="E401" s="23"/>
      <c r="F401" s="28"/>
      <c r="G401" s="23"/>
      <c r="H401" s="23"/>
      <c r="I401" s="23"/>
      <c r="J401" s="23"/>
      <c r="K401" s="25"/>
      <c r="L401" s="25"/>
      <c r="M401" s="25"/>
    </row>
    <row r="402" spans="1:13" x14ac:dyDescent="0.25">
      <c r="A402" s="23"/>
      <c r="B402" s="36"/>
      <c r="C402" s="23"/>
      <c r="D402" s="23"/>
      <c r="E402" s="23"/>
      <c r="F402" s="28"/>
      <c r="G402" s="23"/>
      <c r="H402" s="23"/>
      <c r="I402" s="23"/>
      <c r="J402" s="23"/>
      <c r="K402" s="25"/>
      <c r="L402" s="25"/>
      <c r="M402" s="25"/>
    </row>
    <row r="403" spans="1:13" x14ac:dyDescent="0.25">
      <c r="A403" s="23"/>
      <c r="B403" s="36"/>
      <c r="C403" s="23"/>
      <c r="D403" s="23"/>
      <c r="E403" s="23"/>
      <c r="F403" s="28"/>
      <c r="G403" s="23"/>
      <c r="H403" s="23"/>
      <c r="I403" s="23"/>
      <c r="J403" s="23"/>
      <c r="K403" s="25"/>
      <c r="L403" s="25"/>
      <c r="M403" s="25"/>
    </row>
    <row r="404" spans="1:13" x14ac:dyDescent="0.25">
      <c r="A404" s="23"/>
      <c r="B404" s="36"/>
      <c r="C404" s="23"/>
      <c r="D404" s="23"/>
      <c r="E404" s="23"/>
      <c r="F404" s="28"/>
      <c r="G404" s="23"/>
      <c r="H404" s="23"/>
      <c r="I404" s="23"/>
      <c r="J404" s="23"/>
      <c r="K404" s="25"/>
      <c r="L404" s="25"/>
      <c r="M404" s="25"/>
    </row>
    <row r="405" spans="1:13" x14ac:dyDescent="0.25">
      <c r="A405" s="23"/>
      <c r="B405" s="36"/>
      <c r="C405" s="23"/>
      <c r="D405" s="23"/>
      <c r="E405" s="23"/>
      <c r="F405" s="28"/>
      <c r="G405" s="23"/>
      <c r="H405" s="23"/>
      <c r="I405" s="23"/>
      <c r="J405" s="23"/>
      <c r="K405" s="25"/>
      <c r="L405" s="25"/>
      <c r="M405" s="25"/>
    </row>
    <row r="406" spans="1:13" x14ac:dyDescent="0.25">
      <c r="A406" s="23"/>
      <c r="B406" s="36"/>
      <c r="C406" s="23"/>
      <c r="D406" s="23"/>
      <c r="E406" s="23"/>
      <c r="F406" s="28"/>
      <c r="G406" s="23"/>
      <c r="H406" s="23"/>
      <c r="I406" s="23"/>
      <c r="J406" s="23"/>
      <c r="K406" s="25"/>
      <c r="L406" s="25"/>
      <c r="M406" s="25"/>
    </row>
    <row r="407" spans="1:13" x14ac:dyDescent="0.25">
      <c r="A407" s="23"/>
      <c r="B407" s="36"/>
      <c r="C407" s="23"/>
      <c r="D407" s="23"/>
      <c r="E407" s="23"/>
      <c r="F407" s="28"/>
      <c r="G407" s="23"/>
      <c r="H407" s="23"/>
      <c r="I407" s="23"/>
      <c r="J407" s="23"/>
      <c r="K407" s="25"/>
      <c r="L407" s="25"/>
      <c r="M407" s="25"/>
    </row>
    <row r="408" spans="1:13" x14ac:dyDescent="0.25">
      <c r="A408" s="23"/>
      <c r="B408" s="36"/>
      <c r="C408" s="23"/>
      <c r="D408" s="23"/>
      <c r="E408" s="23"/>
      <c r="F408" s="28"/>
      <c r="G408" s="23"/>
      <c r="H408" s="23"/>
      <c r="I408" s="23"/>
      <c r="J408" s="23"/>
      <c r="K408" s="25"/>
      <c r="L408" s="25"/>
      <c r="M408" s="25"/>
    </row>
    <row r="409" spans="1:13" x14ac:dyDescent="0.25">
      <c r="A409" s="23"/>
      <c r="B409" s="36"/>
      <c r="C409" s="23"/>
      <c r="D409" s="23"/>
      <c r="E409" s="23"/>
      <c r="F409" s="28"/>
      <c r="G409" s="23"/>
      <c r="H409" s="23"/>
      <c r="I409" s="23"/>
      <c r="J409" s="23"/>
      <c r="K409" s="25"/>
      <c r="L409" s="25"/>
      <c r="M409" s="25"/>
    </row>
    <row r="410" spans="1:13" x14ac:dyDescent="0.25">
      <c r="A410" s="23"/>
      <c r="B410" s="36"/>
      <c r="C410" s="23"/>
      <c r="D410" s="23"/>
      <c r="E410" s="23"/>
      <c r="F410" s="28"/>
      <c r="G410" s="23"/>
      <c r="H410" s="23"/>
      <c r="I410" s="23"/>
      <c r="J410" s="23"/>
      <c r="K410" s="25"/>
      <c r="L410" s="25"/>
      <c r="M410" s="25"/>
    </row>
    <row r="411" spans="1:13" x14ac:dyDescent="0.25">
      <c r="A411" s="23"/>
      <c r="B411" s="36"/>
      <c r="C411" s="23"/>
      <c r="D411" s="23"/>
      <c r="E411" s="23"/>
      <c r="F411" s="28"/>
      <c r="G411" s="23"/>
      <c r="H411" s="23"/>
      <c r="I411" s="23"/>
      <c r="J411" s="23"/>
      <c r="K411" s="25"/>
      <c r="L411" s="25"/>
      <c r="M411" s="25"/>
    </row>
    <row r="412" spans="1:13" x14ac:dyDescent="0.25">
      <c r="A412" s="23"/>
      <c r="B412" s="36"/>
      <c r="C412" s="23"/>
      <c r="D412" s="23"/>
      <c r="E412" s="23"/>
      <c r="F412" s="28"/>
      <c r="G412" s="23"/>
      <c r="H412" s="23"/>
      <c r="I412" s="23"/>
      <c r="J412" s="23"/>
      <c r="K412" s="25"/>
      <c r="L412" s="25"/>
      <c r="M412" s="25"/>
    </row>
    <row r="413" spans="1:13" x14ac:dyDescent="0.25">
      <c r="A413" s="23"/>
      <c r="B413" s="36"/>
      <c r="C413" s="23"/>
      <c r="D413" s="23"/>
      <c r="E413" s="23"/>
      <c r="F413" s="28"/>
      <c r="G413" s="23"/>
      <c r="H413" s="23"/>
      <c r="I413" s="23"/>
      <c r="J413" s="23"/>
      <c r="K413" s="25"/>
      <c r="L413" s="25"/>
      <c r="M413" s="25"/>
    </row>
    <row r="414" spans="1:13" x14ac:dyDescent="0.25">
      <c r="A414" s="23"/>
      <c r="B414" s="36"/>
      <c r="C414" s="23"/>
      <c r="D414" s="23"/>
      <c r="E414" s="23"/>
      <c r="F414" s="28"/>
      <c r="G414" s="23"/>
      <c r="H414" s="23"/>
      <c r="I414" s="23"/>
      <c r="J414" s="23"/>
      <c r="K414" s="25"/>
      <c r="L414" s="25"/>
      <c r="M414" s="25"/>
    </row>
    <row r="415" spans="1:13" x14ac:dyDescent="0.25">
      <c r="A415" s="23"/>
      <c r="B415" s="36"/>
      <c r="C415" s="23"/>
      <c r="D415" s="23"/>
      <c r="E415" s="23"/>
      <c r="F415" s="28"/>
      <c r="G415" s="23"/>
      <c r="H415" s="23"/>
      <c r="I415" s="23"/>
      <c r="J415" s="23"/>
      <c r="K415" s="25"/>
      <c r="L415" s="25"/>
      <c r="M415" s="25"/>
    </row>
    <row r="416" spans="1:13" x14ac:dyDescent="0.25">
      <c r="A416" s="23"/>
      <c r="B416" s="36"/>
      <c r="C416" s="23"/>
      <c r="D416" s="23"/>
      <c r="E416" s="23"/>
      <c r="F416" s="28"/>
      <c r="G416" s="23"/>
      <c r="H416" s="23"/>
      <c r="I416" s="23"/>
      <c r="J416" s="23"/>
      <c r="K416" s="25"/>
      <c r="L416" s="25"/>
      <c r="M416" s="25"/>
    </row>
    <row r="417" spans="1:13" x14ac:dyDescent="0.25">
      <c r="A417" s="23"/>
      <c r="B417" s="36"/>
      <c r="C417" s="23"/>
      <c r="D417" s="23"/>
      <c r="E417" s="23"/>
      <c r="F417" s="28"/>
      <c r="G417" s="23"/>
      <c r="H417" s="23"/>
      <c r="I417" s="23"/>
      <c r="J417" s="23"/>
      <c r="K417" s="25"/>
      <c r="L417" s="25"/>
      <c r="M417" s="25"/>
    </row>
    <row r="418" spans="1:13" x14ac:dyDescent="0.25">
      <c r="A418" s="23"/>
      <c r="B418" s="36"/>
      <c r="C418" s="23"/>
      <c r="D418" s="23"/>
      <c r="E418" s="23"/>
      <c r="F418" s="28"/>
      <c r="G418" s="23"/>
      <c r="H418" s="23"/>
      <c r="I418" s="23"/>
      <c r="J418" s="23"/>
      <c r="K418" s="25"/>
      <c r="L418" s="25"/>
      <c r="M418" s="25"/>
    </row>
    <row r="419" spans="1:13" x14ac:dyDescent="0.25">
      <c r="A419" s="23"/>
      <c r="B419" s="36"/>
      <c r="C419" s="23"/>
      <c r="D419" s="23"/>
      <c r="E419" s="23"/>
      <c r="F419" s="28"/>
      <c r="G419" s="23"/>
      <c r="H419" s="23"/>
      <c r="I419" s="23"/>
      <c r="J419" s="23"/>
      <c r="K419" s="25"/>
      <c r="L419" s="25"/>
      <c r="M419" s="25"/>
    </row>
    <row r="420" spans="1:13" x14ac:dyDescent="0.25">
      <c r="A420" s="23"/>
      <c r="B420" s="36"/>
      <c r="C420" s="23"/>
      <c r="D420" s="23"/>
      <c r="E420" s="23"/>
      <c r="F420" s="28"/>
      <c r="G420" s="23"/>
      <c r="H420" s="23"/>
      <c r="I420" s="23"/>
      <c r="J420" s="23"/>
      <c r="K420" s="25"/>
      <c r="L420" s="25"/>
      <c r="M420" s="25"/>
    </row>
    <row r="421" spans="1:13" x14ac:dyDescent="0.25">
      <c r="A421" s="23"/>
      <c r="B421" s="36"/>
      <c r="C421" s="23"/>
      <c r="D421" s="23"/>
      <c r="E421" s="23"/>
      <c r="F421" s="28"/>
      <c r="G421" s="23"/>
      <c r="H421" s="23"/>
      <c r="I421" s="23"/>
      <c r="J421" s="23"/>
      <c r="K421" s="25"/>
      <c r="L421" s="25"/>
      <c r="M421" s="25"/>
    </row>
    <row r="422" spans="1:13" x14ac:dyDescent="0.25">
      <c r="A422" s="23"/>
      <c r="B422" s="36"/>
      <c r="C422" s="23"/>
      <c r="D422" s="23"/>
      <c r="E422" s="23"/>
      <c r="F422" s="28"/>
      <c r="G422" s="23"/>
      <c r="H422" s="23"/>
      <c r="I422" s="23"/>
      <c r="J422" s="23"/>
      <c r="K422" s="25"/>
      <c r="L422" s="25"/>
      <c r="M422" s="25"/>
    </row>
    <row r="423" spans="1:13" x14ac:dyDescent="0.25">
      <c r="A423" s="23"/>
      <c r="B423" s="36"/>
      <c r="C423" s="23"/>
      <c r="D423" s="23"/>
      <c r="E423" s="23"/>
      <c r="F423" s="28"/>
      <c r="G423" s="23"/>
      <c r="H423" s="23"/>
      <c r="I423" s="23"/>
      <c r="J423" s="23"/>
      <c r="K423" s="25"/>
      <c r="L423" s="25"/>
      <c r="M423" s="25"/>
    </row>
    <row r="424" spans="1:13" x14ac:dyDescent="0.25">
      <c r="A424" s="23"/>
      <c r="B424" s="36"/>
      <c r="C424" s="23"/>
      <c r="D424" s="23"/>
      <c r="E424" s="23"/>
      <c r="F424" s="28"/>
      <c r="G424" s="23"/>
      <c r="H424" s="23"/>
      <c r="I424" s="23"/>
      <c r="J424" s="23"/>
      <c r="K424" s="25"/>
      <c r="L424" s="25"/>
      <c r="M424" s="25"/>
    </row>
    <row r="425" spans="1:13" x14ac:dyDescent="0.25">
      <c r="A425" s="23"/>
      <c r="B425" s="36"/>
      <c r="C425" s="23"/>
      <c r="D425" s="23"/>
      <c r="E425" s="23"/>
      <c r="F425" s="28"/>
      <c r="G425" s="23"/>
      <c r="H425" s="23"/>
      <c r="I425" s="23"/>
      <c r="J425" s="23"/>
      <c r="K425" s="25"/>
      <c r="L425" s="25"/>
      <c r="M425" s="25"/>
    </row>
    <row r="426" spans="1:13" x14ac:dyDescent="0.25">
      <c r="A426" s="23"/>
      <c r="B426" s="36"/>
      <c r="C426" s="23"/>
      <c r="D426" s="23"/>
      <c r="E426" s="23"/>
      <c r="F426" s="28"/>
      <c r="G426" s="23"/>
      <c r="H426" s="23"/>
      <c r="I426" s="23"/>
      <c r="J426" s="23"/>
      <c r="K426" s="25"/>
      <c r="L426" s="25"/>
      <c r="M426" s="25"/>
    </row>
    <row r="427" spans="1:13" x14ac:dyDescent="0.25">
      <c r="A427" s="23"/>
      <c r="B427" s="36"/>
      <c r="C427" s="23"/>
      <c r="D427" s="23"/>
      <c r="E427" s="23"/>
      <c r="F427" s="28"/>
      <c r="G427" s="23"/>
      <c r="H427" s="23"/>
      <c r="I427" s="23"/>
      <c r="J427" s="23"/>
      <c r="K427" s="25"/>
      <c r="L427" s="25"/>
      <c r="M427" s="25"/>
    </row>
    <row r="428" spans="1:13" x14ac:dyDescent="0.25">
      <c r="A428" s="23"/>
      <c r="B428" s="36"/>
      <c r="C428" s="23"/>
      <c r="D428" s="23"/>
      <c r="E428" s="23"/>
      <c r="F428" s="28"/>
      <c r="G428" s="23"/>
      <c r="H428" s="23"/>
      <c r="I428" s="23"/>
      <c r="J428" s="23"/>
      <c r="K428" s="25"/>
      <c r="L428" s="25"/>
      <c r="M428" s="25"/>
    </row>
    <row r="429" spans="1:13" x14ac:dyDescent="0.25">
      <c r="A429" s="23"/>
      <c r="B429" s="36"/>
      <c r="C429" s="23"/>
      <c r="D429" s="23"/>
      <c r="E429" s="23"/>
      <c r="F429" s="28"/>
      <c r="G429" s="23"/>
      <c r="H429" s="23"/>
      <c r="I429" s="23"/>
      <c r="J429" s="23"/>
      <c r="K429" s="25"/>
      <c r="L429" s="25"/>
      <c r="M429" s="25"/>
    </row>
    <row r="430" spans="1:13" x14ac:dyDescent="0.25">
      <c r="A430" s="23"/>
      <c r="B430" s="36"/>
      <c r="C430" s="23"/>
      <c r="D430" s="23"/>
      <c r="E430" s="23"/>
      <c r="F430" s="28"/>
      <c r="G430" s="23"/>
      <c r="H430" s="23"/>
      <c r="I430" s="23"/>
      <c r="J430" s="23"/>
      <c r="K430" s="25"/>
      <c r="L430" s="25"/>
      <c r="M430" s="25"/>
    </row>
    <row r="431" spans="1:13" x14ac:dyDescent="0.25">
      <c r="A431" s="23"/>
      <c r="B431" s="36"/>
      <c r="C431" s="23"/>
      <c r="D431" s="23"/>
      <c r="E431" s="23"/>
      <c r="F431" s="28"/>
      <c r="G431" s="23"/>
      <c r="H431" s="23"/>
      <c r="I431" s="23"/>
      <c r="J431" s="23"/>
      <c r="K431" s="25"/>
      <c r="L431" s="25"/>
      <c r="M431" s="25"/>
    </row>
    <row r="432" spans="1:13" x14ac:dyDescent="0.25">
      <c r="A432" s="23"/>
      <c r="B432" s="36"/>
      <c r="C432" s="23"/>
      <c r="D432" s="23"/>
      <c r="E432" s="23"/>
      <c r="F432" s="28"/>
      <c r="G432" s="23"/>
      <c r="H432" s="23"/>
      <c r="I432" s="23"/>
      <c r="J432" s="23"/>
      <c r="K432" s="25"/>
      <c r="L432" s="25"/>
      <c r="M432" s="25"/>
    </row>
    <row r="433" spans="1:13" x14ac:dyDescent="0.25">
      <c r="A433" s="23"/>
      <c r="B433" s="36"/>
      <c r="C433" s="23"/>
      <c r="D433" s="23"/>
      <c r="E433" s="23"/>
      <c r="F433" s="28"/>
      <c r="G433" s="23"/>
      <c r="H433" s="23"/>
      <c r="I433" s="23"/>
      <c r="J433" s="23"/>
      <c r="K433" s="25"/>
      <c r="L433" s="25"/>
      <c r="M433" s="25"/>
    </row>
    <row r="434" spans="1:13" x14ac:dyDescent="0.25">
      <c r="A434" s="23"/>
      <c r="B434" s="36"/>
      <c r="C434" s="23"/>
      <c r="D434" s="23"/>
      <c r="E434" s="23"/>
      <c r="F434" s="28"/>
      <c r="G434" s="23"/>
      <c r="H434" s="23"/>
      <c r="I434" s="23"/>
      <c r="J434" s="23"/>
      <c r="K434" s="25"/>
      <c r="L434" s="25"/>
      <c r="M434" s="25"/>
    </row>
    <row r="435" spans="1:13" x14ac:dyDescent="0.25">
      <c r="A435" s="23"/>
      <c r="B435" s="36"/>
      <c r="C435" s="23"/>
      <c r="D435" s="23"/>
      <c r="E435" s="23"/>
      <c r="F435" s="28"/>
      <c r="G435" s="23"/>
      <c r="H435" s="23"/>
      <c r="I435" s="23"/>
      <c r="J435" s="23"/>
      <c r="K435" s="25"/>
      <c r="L435" s="25"/>
      <c r="M435" s="25"/>
    </row>
    <row r="436" spans="1:13" x14ac:dyDescent="0.25">
      <c r="A436" s="23"/>
      <c r="B436" s="36"/>
      <c r="C436" s="23"/>
      <c r="D436" s="23"/>
      <c r="E436" s="23"/>
      <c r="F436" s="28"/>
      <c r="G436" s="23"/>
      <c r="H436" s="23"/>
      <c r="I436" s="23"/>
      <c r="J436" s="23"/>
      <c r="K436" s="25"/>
      <c r="L436" s="25"/>
      <c r="M436" s="25"/>
    </row>
    <row r="437" spans="1:13" x14ac:dyDescent="0.25">
      <c r="A437" s="23"/>
      <c r="B437" s="36"/>
      <c r="C437" s="23"/>
      <c r="D437" s="23"/>
      <c r="E437" s="23"/>
      <c r="F437" s="28"/>
      <c r="G437" s="23"/>
      <c r="H437" s="23"/>
      <c r="I437" s="23"/>
      <c r="J437" s="23"/>
      <c r="K437" s="25"/>
      <c r="L437" s="25"/>
      <c r="M437" s="25"/>
    </row>
    <row r="438" spans="1:13" x14ac:dyDescent="0.25">
      <c r="A438" s="23"/>
      <c r="B438" s="36"/>
      <c r="C438" s="23"/>
      <c r="D438" s="23"/>
      <c r="E438" s="23"/>
      <c r="F438" s="28"/>
      <c r="G438" s="23"/>
      <c r="H438" s="23"/>
      <c r="I438" s="23"/>
      <c r="J438" s="23"/>
      <c r="K438" s="25"/>
      <c r="L438" s="25"/>
      <c r="M438" s="25"/>
    </row>
    <row r="439" spans="1:13" x14ac:dyDescent="0.25">
      <c r="A439" s="23"/>
      <c r="B439" s="36"/>
      <c r="C439" s="23"/>
      <c r="D439" s="23"/>
      <c r="E439" s="23"/>
      <c r="F439" s="28"/>
      <c r="G439" s="23"/>
      <c r="H439" s="23"/>
      <c r="I439" s="23"/>
      <c r="J439" s="23"/>
      <c r="K439" s="25"/>
      <c r="L439" s="25"/>
      <c r="M439" s="25"/>
    </row>
    <row r="440" spans="1:13" x14ac:dyDescent="0.25">
      <c r="A440" s="23"/>
      <c r="B440" s="36"/>
      <c r="C440" s="23"/>
      <c r="D440" s="23"/>
      <c r="E440" s="23"/>
      <c r="F440" s="28"/>
      <c r="G440" s="23"/>
      <c r="H440" s="23"/>
      <c r="I440" s="23"/>
      <c r="J440" s="23"/>
      <c r="K440" s="25"/>
      <c r="L440" s="25"/>
      <c r="M440" s="25"/>
    </row>
    <row r="441" spans="1:13" x14ac:dyDescent="0.25">
      <c r="A441" s="23"/>
      <c r="B441" s="36"/>
      <c r="C441" s="23"/>
      <c r="D441" s="23"/>
      <c r="E441" s="23"/>
      <c r="F441" s="28"/>
      <c r="G441" s="23"/>
      <c r="H441" s="23"/>
      <c r="I441" s="23"/>
      <c r="J441" s="23"/>
      <c r="K441" s="25"/>
      <c r="L441" s="25"/>
      <c r="M441" s="25"/>
    </row>
    <row r="442" spans="1:13" x14ac:dyDescent="0.25">
      <c r="A442" s="23"/>
      <c r="B442" s="36"/>
      <c r="C442" s="23"/>
      <c r="D442" s="23"/>
      <c r="E442" s="23"/>
      <c r="F442" s="28"/>
      <c r="G442" s="23"/>
      <c r="H442" s="23"/>
      <c r="I442" s="23"/>
      <c r="J442" s="23"/>
      <c r="K442" s="25"/>
      <c r="L442" s="25"/>
      <c r="M442" s="25"/>
    </row>
    <row r="443" spans="1:13" x14ac:dyDescent="0.25">
      <c r="A443" s="23"/>
      <c r="B443" s="36"/>
      <c r="C443" s="23"/>
      <c r="D443" s="23"/>
      <c r="E443" s="23"/>
      <c r="F443" s="28"/>
      <c r="G443" s="23"/>
      <c r="H443" s="23"/>
      <c r="I443" s="23"/>
      <c r="J443" s="23"/>
      <c r="K443" s="25"/>
      <c r="L443" s="25"/>
      <c r="M443" s="25"/>
    </row>
    <row r="444" spans="1:13" x14ac:dyDescent="0.25">
      <c r="A444" s="23"/>
      <c r="B444" s="36"/>
      <c r="C444" s="23"/>
      <c r="D444" s="23"/>
      <c r="E444" s="23"/>
      <c r="F444" s="28"/>
      <c r="G444" s="23"/>
      <c r="H444" s="23"/>
      <c r="I444" s="23"/>
      <c r="J444" s="23"/>
      <c r="K444" s="25"/>
      <c r="L444" s="25"/>
      <c r="M444" s="25"/>
    </row>
    <row r="445" spans="1:13" x14ac:dyDescent="0.25">
      <c r="A445" s="23"/>
      <c r="B445" s="36"/>
      <c r="C445" s="23"/>
      <c r="D445" s="23"/>
      <c r="E445" s="23"/>
      <c r="F445" s="28"/>
      <c r="G445" s="23"/>
      <c r="H445" s="23"/>
      <c r="I445" s="23"/>
      <c r="J445" s="23"/>
      <c r="K445" s="25"/>
      <c r="L445" s="25"/>
      <c r="M445" s="25"/>
    </row>
    <row r="446" spans="1:13" x14ac:dyDescent="0.25">
      <c r="A446" s="23"/>
      <c r="B446" s="36"/>
      <c r="C446" s="23"/>
      <c r="D446" s="23"/>
      <c r="E446" s="23"/>
      <c r="F446" s="28"/>
      <c r="G446" s="23"/>
      <c r="H446" s="23"/>
      <c r="I446" s="23"/>
      <c r="J446" s="23"/>
      <c r="K446" s="25"/>
      <c r="L446" s="25"/>
      <c r="M446" s="25"/>
    </row>
    <row r="447" spans="1:13" x14ac:dyDescent="0.25">
      <c r="A447" s="23"/>
      <c r="B447" s="36"/>
      <c r="C447" s="23"/>
      <c r="D447" s="23"/>
      <c r="E447" s="23"/>
      <c r="F447" s="28"/>
      <c r="G447" s="23"/>
      <c r="H447" s="23"/>
      <c r="I447" s="23"/>
      <c r="J447" s="23"/>
      <c r="K447" s="25"/>
      <c r="L447" s="25"/>
      <c r="M447" s="25"/>
    </row>
    <row r="448" spans="1:13" x14ac:dyDescent="0.25">
      <c r="A448" s="23"/>
      <c r="B448" s="36"/>
      <c r="C448" s="23"/>
      <c r="D448" s="23"/>
      <c r="E448" s="23"/>
      <c r="F448" s="28"/>
      <c r="G448" s="23"/>
      <c r="H448" s="23"/>
      <c r="I448" s="23"/>
      <c r="J448" s="23"/>
      <c r="K448" s="25"/>
      <c r="L448" s="25"/>
      <c r="M448" s="25"/>
    </row>
    <row r="449" spans="1:13" x14ac:dyDescent="0.25">
      <c r="A449" s="23"/>
      <c r="B449" s="36"/>
      <c r="C449" s="23"/>
      <c r="D449" s="23"/>
      <c r="E449" s="23"/>
      <c r="F449" s="28"/>
      <c r="G449" s="23"/>
      <c r="H449" s="23"/>
      <c r="I449" s="23"/>
      <c r="J449" s="23"/>
      <c r="K449" s="25"/>
      <c r="L449" s="25"/>
      <c r="M449" s="25"/>
    </row>
    <row r="450" spans="1:13" x14ac:dyDescent="0.25">
      <c r="A450" s="23"/>
      <c r="B450" s="36"/>
      <c r="C450" s="23"/>
      <c r="D450" s="23"/>
      <c r="E450" s="23"/>
      <c r="F450" s="28"/>
      <c r="G450" s="23"/>
      <c r="H450" s="23"/>
      <c r="I450" s="23"/>
      <c r="J450" s="23"/>
      <c r="K450" s="25"/>
      <c r="L450" s="25"/>
      <c r="M450" s="25"/>
    </row>
    <row r="451" spans="1:13" x14ac:dyDescent="0.25">
      <c r="A451" s="23"/>
      <c r="B451" s="36"/>
      <c r="C451" s="23"/>
      <c r="D451" s="23"/>
      <c r="E451" s="23"/>
      <c r="F451" s="28"/>
      <c r="G451" s="23"/>
      <c r="H451" s="23"/>
      <c r="I451" s="23"/>
      <c r="J451" s="23"/>
      <c r="K451" s="25"/>
      <c r="L451" s="25"/>
      <c r="M451" s="25"/>
    </row>
    <row r="452" spans="1:13" x14ac:dyDescent="0.25">
      <c r="A452" s="23"/>
      <c r="B452" s="36"/>
      <c r="C452" s="23"/>
      <c r="D452" s="23"/>
      <c r="E452" s="23"/>
      <c r="F452" s="28"/>
      <c r="G452" s="23"/>
      <c r="H452" s="23"/>
      <c r="I452" s="23"/>
      <c r="J452" s="23"/>
      <c r="K452" s="25"/>
      <c r="L452" s="25"/>
      <c r="M452" s="25"/>
    </row>
    <row r="453" spans="1:13" x14ac:dyDescent="0.25">
      <c r="A453" s="23"/>
      <c r="B453" s="36"/>
      <c r="C453" s="23"/>
      <c r="D453" s="23"/>
      <c r="E453" s="23"/>
      <c r="F453" s="28"/>
      <c r="G453" s="23"/>
      <c r="H453" s="23"/>
      <c r="I453" s="23"/>
      <c r="J453" s="23"/>
      <c r="K453" s="25"/>
      <c r="L453" s="25"/>
      <c r="M453" s="25"/>
    </row>
    <row r="454" spans="1:13" x14ac:dyDescent="0.25">
      <c r="A454" s="23"/>
      <c r="B454" s="36"/>
      <c r="C454" s="23"/>
      <c r="D454" s="23"/>
      <c r="E454" s="23"/>
      <c r="F454" s="28"/>
      <c r="G454" s="23"/>
      <c r="H454" s="23"/>
      <c r="I454" s="23"/>
      <c r="J454" s="23"/>
      <c r="K454" s="25"/>
      <c r="L454" s="25"/>
      <c r="M454" s="25"/>
    </row>
    <row r="455" spans="1:13" x14ac:dyDescent="0.25">
      <c r="A455" s="23"/>
      <c r="B455" s="36"/>
      <c r="C455" s="23"/>
      <c r="D455" s="23"/>
      <c r="E455" s="23"/>
      <c r="F455" s="28"/>
      <c r="G455" s="23"/>
      <c r="H455" s="23"/>
      <c r="I455" s="23"/>
      <c r="J455" s="23"/>
      <c r="K455" s="25"/>
      <c r="L455" s="25"/>
      <c r="M455" s="25"/>
    </row>
    <row r="456" spans="1:13" x14ac:dyDescent="0.25">
      <c r="A456" s="23"/>
      <c r="B456" s="36"/>
      <c r="C456" s="23"/>
      <c r="D456" s="23"/>
      <c r="E456" s="23"/>
      <c r="F456" s="28"/>
      <c r="G456" s="23"/>
      <c r="H456" s="23"/>
      <c r="I456" s="23"/>
      <c r="J456" s="23"/>
      <c r="K456" s="25"/>
      <c r="L456" s="25"/>
      <c r="M456" s="25"/>
    </row>
    <row r="457" spans="1:13" x14ac:dyDescent="0.25">
      <c r="A457" s="23"/>
      <c r="B457" s="36"/>
      <c r="C457" s="23"/>
      <c r="D457" s="23"/>
      <c r="E457" s="23"/>
      <c r="F457" s="28"/>
      <c r="G457" s="23"/>
      <c r="H457" s="23"/>
      <c r="I457" s="23"/>
      <c r="J457" s="23"/>
      <c r="K457" s="25"/>
      <c r="L457" s="25"/>
      <c r="M457" s="25"/>
    </row>
    <row r="458" spans="1:13" x14ac:dyDescent="0.25">
      <c r="A458" s="23"/>
      <c r="B458" s="36"/>
      <c r="C458" s="23"/>
      <c r="D458" s="23"/>
      <c r="E458" s="23"/>
      <c r="F458" s="28"/>
      <c r="G458" s="23"/>
      <c r="H458" s="23"/>
      <c r="I458" s="23"/>
      <c r="J458" s="23"/>
      <c r="K458" s="25"/>
      <c r="L458" s="25"/>
      <c r="M458" s="25"/>
    </row>
    <row r="459" spans="1:13" x14ac:dyDescent="0.25">
      <c r="A459" s="23"/>
      <c r="B459" s="36"/>
      <c r="C459" s="23"/>
      <c r="D459" s="23"/>
      <c r="E459" s="23"/>
      <c r="F459" s="28"/>
      <c r="G459" s="23"/>
      <c r="H459" s="23"/>
      <c r="I459" s="23"/>
      <c r="J459" s="23"/>
      <c r="K459" s="25"/>
      <c r="L459" s="25"/>
      <c r="M459" s="25"/>
    </row>
    <row r="460" spans="1:13" x14ac:dyDescent="0.25">
      <c r="A460" s="23"/>
      <c r="B460" s="36"/>
      <c r="C460" s="23"/>
      <c r="D460" s="23"/>
      <c r="E460" s="23"/>
      <c r="F460" s="28"/>
      <c r="G460" s="23"/>
      <c r="H460" s="23"/>
      <c r="I460" s="23"/>
      <c r="J460" s="23"/>
      <c r="K460" s="25"/>
      <c r="L460" s="25"/>
      <c r="M460" s="25"/>
    </row>
    <row r="461" spans="1:13" x14ac:dyDescent="0.25">
      <c r="A461" s="23"/>
      <c r="B461" s="36"/>
      <c r="C461" s="23"/>
      <c r="D461" s="23"/>
      <c r="E461" s="23"/>
      <c r="F461" s="28"/>
      <c r="G461" s="23"/>
      <c r="H461" s="23"/>
      <c r="I461" s="23"/>
      <c r="J461" s="23"/>
      <c r="K461" s="25"/>
      <c r="L461" s="25"/>
      <c r="M461" s="25"/>
    </row>
    <row r="462" spans="1:13" x14ac:dyDescent="0.25">
      <c r="A462" s="23"/>
      <c r="B462" s="36"/>
      <c r="C462" s="23"/>
      <c r="D462" s="23"/>
      <c r="E462" s="23"/>
      <c r="F462" s="28"/>
      <c r="G462" s="23"/>
      <c r="H462" s="23"/>
      <c r="I462" s="23"/>
      <c r="J462" s="23"/>
      <c r="K462" s="25"/>
      <c r="L462" s="25"/>
      <c r="M462" s="25"/>
    </row>
    <row r="463" spans="1:13" x14ac:dyDescent="0.25">
      <c r="A463" s="23"/>
      <c r="B463" s="36"/>
      <c r="C463" s="23"/>
      <c r="D463" s="23"/>
      <c r="E463" s="23"/>
      <c r="F463" s="28"/>
      <c r="G463" s="23"/>
      <c r="H463" s="23"/>
      <c r="I463" s="23"/>
      <c r="J463" s="23"/>
      <c r="K463" s="25"/>
      <c r="L463" s="25"/>
      <c r="M463" s="25"/>
    </row>
    <row r="464" spans="1:13" x14ac:dyDescent="0.25">
      <c r="A464" s="23"/>
      <c r="B464" s="36"/>
      <c r="C464" s="23"/>
      <c r="D464" s="23"/>
      <c r="E464" s="23"/>
      <c r="F464" s="28"/>
      <c r="G464" s="23"/>
      <c r="H464" s="23"/>
      <c r="I464" s="23"/>
      <c r="J464" s="23"/>
      <c r="K464" s="25"/>
      <c r="L464" s="25"/>
      <c r="M464" s="25"/>
    </row>
    <row r="465" spans="1:13" x14ac:dyDescent="0.25">
      <c r="A465" s="23"/>
      <c r="B465" s="36"/>
      <c r="C465" s="23"/>
      <c r="D465" s="23"/>
      <c r="E465" s="23"/>
      <c r="F465" s="28"/>
      <c r="G465" s="23"/>
      <c r="H465" s="23"/>
      <c r="I465" s="23"/>
      <c r="J465" s="23"/>
      <c r="K465" s="25"/>
      <c r="L465" s="25"/>
      <c r="M465" s="25"/>
    </row>
    <row r="466" spans="1:13" x14ac:dyDescent="0.25">
      <c r="A466" s="23"/>
      <c r="B466" s="36"/>
      <c r="C466" s="23"/>
      <c r="D466" s="23"/>
      <c r="E466" s="23"/>
      <c r="F466" s="28"/>
      <c r="G466" s="23"/>
      <c r="H466" s="23"/>
      <c r="I466" s="23"/>
      <c r="J466" s="23"/>
      <c r="K466" s="25"/>
      <c r="L466" s="25"/>
      <c r="M466" s="25"/>
    </row>
    <row r="467" spans="1:13" x14ac:dyDescent="0.25">
      <c r="A467" s="23"/>
      <c r="B467" s="36"/>
      <c r="C467" s="23"/>
      <c r="D467" s="23"/>
      <c r="E467" s="23"/>
      <c r="F467" s="28"/>
      <c r="G467" s="23"/>
      <c r="H467" s="23"/>
      <c r="I467" s="23"/>
      <c r="J467" s="23"/>
      <c r="K467" s="25"/>
      <c r="L467" s="25"/>
      <c r="M467" s="25"/>
    </row>
    <row r="468" spans="1:13" x14ac:dyDescent="0.25">
      <c r="A468" s="23"/>
      <c r="B468" s="36"/>
      <c r="C468" s="23"/>
      <c r="D468" s="23"/>
      <c r="E468" s="23"/>
      <c r="F468" s="28"/>
      <c r="G468" s="23"/>
      <c r="H468" s="23"/>
      <c r="I468" s="23"/>
      <c r="J468" s="23"/>
      <c r="K468" s="25"/>
      <c r="L468" s="25"/>
      <c r="M468" s="25"/>
    </row>
    <row r="469" spans="1:13" x14ac:dyDescent="0.25">
      <c r="A469" s="23"/>
      <c r="B469" s="36"/>
      <c r="C469" s="23"/>
      <c r="D469" s="23"/>
      <c r="E469" s="23"/>
      <c r="F469" s="28"/>
      <c r="G469" s="23"/>
      <c r="H469" s="23"/>
      <c r="I469" s="23"/>
      <c r="J469" s="23"/>
      <c r="K469" s="25"/>
      <c r="L469" s="25"/>
      <c r="M469" s="25"/>
    </row>
    <row r="470" spans="1:13" x14ac:dyDescent="0.25">
      <c r="A470" s="23"/>
      <c r="B470" s="36"/>
      <c r="C470" s="23"/>
      <c r="D470" s="23"/>
      <c r="E470" s="23"/>
      <c r="F470" s="28"/>
      <c r="G470" s="23"/>
      <c r="H470" s="23"/>
      <c r="I470" s="23"/>
      <c r="J470" s="23"/>
      <c r="K470" s="25"/>
      <c r="L470" s="25"/>
      <c r="M470" s="25"/>
    </row>
    <row r="471" spans="1:13" x14ac:dyDescent="0.25">
      <c r="A471" s="23"/>
      <c r="B471" s="36"/>
      <c r="C471" s="23"/>
      <c r="D471" s="23"/>
      <c r="E471" s="23"/>
      <c r="F471" s="28"/>
      <c r="G471" s="23"/>
      <c r="H471" s="23"/>
      <c r="I471" s="23"/>
      <c r="J471" s="23"/>
      <c r="K471" s="25"/>
      <c r="L471" s="25"/>
      <c r="M471" s="25"/>
    </row>
    <row r="472" spans="1:13" x14ac:dyDescent="0.25">
      <c r="A472" s="23"/>
      <c r="B472" s="36"/>
      <c r="C472" s="23"/>
      <c r="D472" s="23"/>
      <c r="E472" s="23"/>
      <c r="F472" s="28"/>
      <c r="G472" s="23"/>
      <c r="H472" s="23"/>
      <c r="I472" s="23"/>
      <c r="J472" s="23"/>
      <c r="K472" s="25"/>
      <c r="L472" s="25"/>
      <c r="M472" s="25"/>
    </row>
    <row r="473" spans="1:13" x14ac:dyDescent="0.25">
      <c r="A473" s="23"/>
      <c r="B473" s="36"/>
      <c r="C473" s="23"/>
      <c r="D473" s="23"/>
      <c r="E473" s="23"/>
      <c r="F473" s="28"/>
      <c r="G473" s="23"/>
      <c r="H473" s="23"/>
      <c r="I473" s="23"/>
      <c r="J473" s="23"/>
      <c r="K473" s="25"/>
      <c r="L473" s="25"/>
      <c r="M473" s="25"/>
    </row>
    <row r="474" spans="1:13" x14ac:dyDescent="0.25">
      <c r="A474" s="23"/>
      <c r="B474" s="36"/>
      <c r="C474" s="23"/>
      <c r="D474" s="23"/>
      <c r="E474" s="23"/>
      <c r="F474" s="28"/>
      <c r="G474" s="23"/>
      <c r="H474" s="23"/>
      <c r="I474" s="23"/>
      <c r="J474" s="23"/>
      <c r="K474" s="25"/>
      <c r="L474" s="25"/>
      <c r="M474" s="25"/>
    </row>
    <row r="475" spans="1:13" x14ac:dyDescent="0.25">
      <c r="A475" s="23"/>
      <c r="B475" s="36"/>
      <c r="C475" s="23"/>
      <c r="D475" s="23"/>
      <c r="E475" s="23"/>
      <c r="F475" s="28"/>
      <c r="G475" s="23"/>
      <c r="H475" s="23"/>
      <c r="I475" s="23"/>
      <c r="J475" s="23"/>
      <c r="K475" s="25"/>
      <c r="L475" s="25"/>
      <c r="M475" s="25"/>
    </row>
    <row r="476" spans="1:13" x14ac:dyDescent="0.25">
      <c r="A476" s="23"/>
      <c r="B476" s="36"/>
      <c r="C476" s="23"/>
      <c r="D476" s="23"/>
      <c r="E476" s="23"/>
      <c r="F476" s="28"/>
      <c r="G476" s="23"/>
      <c r="H476" s="23"/>
      <c r="I476" s="23"/>
      <c r="J476" s="23"/>
      <c r="K476" s="25"/>
      <c r="L476" s="25"/>
      <c r="M476" s="25"/>
    </row>
    <row r="477" spans="1:13" x14ac:dyDescent="0.25">
      <c r="A477" s="23"/>
      <c r="B477" s="36"/>
      <c r="C477" s="23"/>
      <c r="D477" s="23"/>
      <c r="E477" s="23"/>
      <c r="F477" s="28"/>
      <c r="G477" s="23"/>
      <c r="H477" s="23"/>
      <c r="I477" s="23"/>
      <c r="J477" s="23"/>
      <c r="K477" s="25"/>
      <c r="L477" s="25"/>
      <c r="M477" s="25"/>
    </row>
    <row r="478" spans="1:13" x14ac:dyDescent="0.25">
      <c r="A478" s="23"/>
      <c r="B478" s="36"/>
      <c r="C478" s="23"/>
      <c r="D478" s="23"/>
      <c r="E478" s="23"/>
      <c r="F478" s="28"/>
      <c r="G478" s="23"/>
      <c r="H478" s="23"/>
      <c r="I478" s="23"/>
      <c r="J478" s="23"/>
      <c r="K478" s="25"/>
      <c r="L478" s="25"/>
      <c r="M478" s="25"/>
    </row>
    <row r="479" spans="1:13" x14ac:dyDescent="0.25">
      <c r="A479" s="23"/>
      <c r="B479" s="36"/>
      <c r="C479" s="23"/>
      <c r="D479" s="23"/>
      <c r="E479" s="23"/>
      <c r="F479" s="28"/>
      <c r="G479" s="23"/>
      <c r="H479" s="23"/>
      <c r="I479" s="23"/>
      <c r="J479" s="23"/>
      <c r="K479" s="25"/>
      <c r="L479" s="25"/>
      <c r="M479" s="25"/>
    </row>
    <row r="480" spans="1:13" x14ac:dyDescent="0.25">
      <c r="A480" s="23"/>
      <c r="B480" s="36"/>
      <c r="C480" s="23"/>
      <c r="D480" s="23"/>
      <c r="E480" s="23"/>
      <c r="F480" s="28"/>
      <c r="G480" s="23"/>
      <c r="H480" s="23"/>
      <c r="I480" s="23"/>
      <c r="J480" s="23"/>
      <c r="K480" s="25"/>
      <c r="L480" s="25"/>
      <c r="M480" s="25"/>
    </row>
    <row r="481" spans="1:13" x14ac:dyDescent="0.25">
      <c r="A481" s="23"/>
      <c r="B481" s="36"/>
      <c r="C481" s="23"/>
      <c r="D481" s="23"/>
      <c r="E481" s="23"/>
      <c r="F481" s="28"/>
      <c r="G481" s="23"/>
      <c r="H481" s="23"/>
      <c r="I481" s="23"/>
      <c r="J481" s="23"/>
      <c r="K481" s="25"/>
      <c r="L481" s="25"/>
      <c r="M481" s="25"/>
    </row>
    <row r="482" spans="1:13" x14ac:dyDescent="0.25">
      <c r="A482" s="23"/>
      <c r="B482" s="36"/>
      <c r="C482" s="23"/>
      <c r="D482" s="23"/>
      <c r="E482" s="23"/>
      <c r="F482" s="28"/>
      <c r="G482" s="23"/>
      <c r="H482" s="23"/>
      <c r="I482" s="23"/>
      <c r="J482" s="23"/>
      <c r="K482" s="25"/>
      <c r="L482" s="25"/>
      <c r="M482" s="25"/>
    </row>
    <row r="483" spans="1:13" x14ac:dyDescent="0.25">
      <c r="A483" s="23"/>
      <c r="B483" s="36"/>
      <c r="C483" s="23"/>
      <c r="D483" s="23"/>
      <c r="E483" s="23"/>
      <c r="F483" s="28"/>
      <c r="G483" s="23"/>
      <c r="H483" s="23"/>
      <c r="I483" s="23"/>
      <c r="J483" s="23"/>
      <c r="K483" s="25"/>
      <c r="L483" s="25"/>
      <c r="M483" s="25"/>
    </row>
    <row r="484" spans="1:13" x14ac:dyDescent="0.25">
      <c r="A484" s="23"/>
      <c r="B484" s="36"/>
      <c r="C484" s="23"/>
      <c r="D484" s="23"/>
      <c r="E484" s="23"/>
      <c r="F484" s="28"/>
      <c r="G484" s="23"/>
      <c r="H484" s="23"/>
      <c r="I484" s="23"/>
      <c r="J484" s="23"/>
      <c r="K484" s="25"/>
      <c r="L484" s="25"/>
      <c r="M484" s="25"/>
    </row>
    <row r="485" spans="1:13" x14ac:dyDescent="0.25">
      <c r="A485" s="23"/>
      <c r="B485" s="36"/>
      <c r="C485" s="23"/>
      <c r="D485" s="23"/>
      <c r="E485" s="23"/>
      <c r="F485" s="28"/>
      <c r="G485" s="23"/>
      <c r="H485" s="23"/>
      <c r="I485" s="23"/>
      <c r="J485" s="23"/>
      <c r="K485" s="25"/>
      <c r="L485" s="25"/>
      <c r="M485" s="25"/>
    </row>
    <row r="486" spans="1:13" x14ac:dyDescent="0.25">
      <c r="A486" s="23"/>
      <c r="B486" s="36"/>
      <c r="C486" s="23"/>
      <c r="D486" s="23"/>
      <c r="E486" s="23"/>
      <c r="F486" s="28"/>
      <c r="G486" s="23"/>
      <c r="H486" s="23"/>
      <c r="I486" s="23"/>
      <c r="J486" s="23"/>
      <c r="K486" s="25"/>
      <c r="L486" s="25"/>
      <c r="M486" s="25"/>
    </row>
    <row r="487" spans="1:13" x14ac:dyDescent="0.25">
      <c r="A487" s="23"/>
      <c r="B487" s="36"/>
      <c r="C487" s="23"/>
      <c r="D487" s="23"/>
      <c r="E487" s="23"/>
      <c r="F487" s="28"/>
      <c r="G487" s="23"/>
      <c r="H487" s="23"/>
      <c r="I487" s="23"/>
      <c r="J487" s="23"/>
      <c r="K487" s="25"/>
      <c r="L487" s="25"/>
      <c r="M487" s="25"/>
    </row>
    <row r="488" spans="1:13" x14ac:dyDescent="0.25">
      <c r="A488" s="23"/>
      <c r="B488" s="36"/>
      <c r="C488" s="23"/>
      <c r="D488" s="23"/>
      <c r="E488" s="23"/>
      <c r="F488" s="28"/>
      <c r="G488" s="23"/>
      <c r="H488" s="23"/>
      <c r="I488" s="23"/>
      <c r="J488" s="23"/>
      <c r="K488" s="25"/>
      <c r="L488" s="25"/>
      <c r="M488" s="25"/>
    </row>
    <row r="489" spans="1:13" x14ac:dyDescent="0.25">
      <c r="A489" s="23"/>
      <c r="B489" s="36"/>
      <c r="C489" s="23"/>
      <c r="D489" s="23"/>
      <c r="E489" s="23"/>
      <c r="F489" s="28"/>
      <c r="G489" s="23"/>
      <c r="H489" s="23"/>
      <c r="I489" s="23"/>
      <c r="J489" s="23"/>
      <c r="K489" s="25"/>
      <c r="L489" s="25"/>
      <c r="M489" s="25"/>
    </row>
    <row r="490" spans="1:13" x14ac:dyDescent="0.25">
      <c r="A490" s="23"/>
      <c r="B490" s="36"/>
      <c r="C490" s="23"/>
      <c r="D490" s="23"/>
      <c r="E490" s="23"/>
      <c r="F490" s="28"/>
      <c r="G490" s="23"/>
      <c r="H490" s="23"/>
      <c r="I490" s="23"/>
      <c r="J490" s="23"/>
      <c r="K490" s="25"/>
      <c r="L490" s="25"/>
      <c r="M490" s="25"/>
    </row>
    <row r="491" spans="1:13" x14ac:dyDescent="0.25">
      <c r="A491" s="23"/>
      <c r="B491" s="36"/>
      <c r="C491" s="23"/>
      <c r="D491" s="23"/>
      <c r="E491" s="23"/>
      <c r="F491" s="28"/>
      <c r="G491" s="23"/>
      <c r="H491" s="23"/>
      <c r="I491" s="23"/>
      <c r="J491" s="23"/>
      <c r="K491" s="25"/>
      <c r="L491" s="25"/>
      <c r="M491" s="25"/>
    </row>
    <row r="492" spans="1:13" x14ac:dyDescent="0.25">
      <c r="A492" s="23"/>
      <c r="B492" s="36"/>
      <c r="C492" s="23"/>
      <c r="D492" s="23"/>
      <c r="E492" s="23"/>
      <c r="F492" s="28"/>
      <c r="G492" s="23"/>
      <c r="H492" s="23"/>
      <c r="I492" s="23"/>
      <c r="J492" s="23"/>
      <c r="K492" s="25"/>
      <c r="L492" s="25"/>
      <c r="M492" s="25"/>
    </row>
    <row r="493" spans="1:13" x14ac:dyDescent="0.25">
      <c r="A493" s="23"/>
      <c r="B493" s="36"/>
      <c r="C493" s="23"/>
      <c r="D493" s="23"/>
      <c r="E493" s="23"/>
      <c r="F493" s="28"/>
      <c r="G493" s="23"/>
      <c r="H493" s="23"/>
      <c r="I493" s="23"/>
      <c r="J493" s="23"/>
      <c r="K493" s="25"/>
      <c r="L493" s="25"/>
      <c r="M493" s="25"/>
    </row>
    <row r="494" spans="1:13" x14ac:dyDescent="0.25">
      <c r="A494" s="23"/>
      <c r="B494" s="36"/>
      <c r="C494" s="23"/>
      <c r="D494" s="23"/>
      <c r="E494" s="23"/>
      <c r="F494" s="28"/>
      <c r="G494" s="23"/>
      <c r="H494" s="23"/>
      <c r="I494" s="23"/>
      <c r="J494" s="23"/>
      <c r="K494" s="25"/>
      <c r="L494" s="25"/>
      <c r="M494" s="25"/>
    </row>
    <row r="495" spans="1:13" x14ac:dyDescent="0.25">
      <c r="A495" s="23"/>
      <c r="B495" s="36"/>
      <c r="C495" s="23"/>
      <c r="D495" s="23"/>
      <c r="E495" s="23"/>
      <c r="F495" s="28"/>
      <c r="G495" s="23"/>
      <c r="H495" s="23"/>
      <c r="I495" s="23"/>
      <c r="J495" s="23"/>
      <c r="K495" s="25"/>
      <c r="L495" s="25"/>
      <c r="M495" s="25"/>
    </row>
    <row r="496" spans="1:13" x14ac:dyDescent="0.25">
      <c r="A496" s="23"/>
      <c r="B496" s="36"/>
      <c r="C496" s="23"/>
      <c r="D496" s="23"/>
      <c r="E496" s="23"/>
      <c r="F496" s="28"/>
      <c r="G496" s="23"/>
      <c r="H496" s="23"/>
      <c r="I496" s="23"/>
      <c r="J496" s="23"/>
      <c r="K496" s="25"/>
      <c r="L496" s="25"/>
      <c r="M496" s="25"/>
    </row>
    <row r="497" spans="1:13" x14ac:dyDescent="0.25">
      <c r="A497" s="23"/>
      <c r="B497" s="36"/>
      <c r="C497" s="23"/>
      <c r="D497" s="23"/>
      <c r="E497" s="23"/>
      <c r="F497" s="28"/>
      <c r="G497" s="23"/>
      <c r="H497" s="23"/>
      <c r="I497" s="23"/>
      <c r="J497" s="23"/>
      <c r="K497" s="25"/>
      <c r="L497" s="25"/>
      <c r="M497" s="25"/>
    </row>
    <row r="498" spans="1:13" x14ac:dyDescent="0.25">
      <c r="A498" s="23"/>
      <c r="B498" s="36"/>
      <c r="C498" s="23"/>
      <c r="D498" s="23"/>
      <c r="E498" s="23"/>
      <c r="F498" s="28"/>
      <c r="G498" s="23"/>
      <c r="H498" s="23"/>
      <c r="I498" s="23"/>
      <c r="J498" s="23"/>
      <c r="K498" s="25"/>
      <c r="L498" s="25"/>
      <c r="M498" s="25"/>
    </row>
    <row r="499" spans="1:13" x14ac:dyDescent="0.25">
      <c r="A499" s="23"/>
      <c r="B499" s="36"/>
      <c r="C499" s="23"/>
      <c r="D499" s="23"/>
      <c r="E499" s="23"/>
      <c r="F499" s="28"/>
      <c r="G499" s="23"/>
      <c r="H499" s="23"/>
      <c r="I499" s="23"/>
      <c r="J499" s="23"/>
      <c r="K499" s="25"/>
      <c r="L499" s="25"/>
      <c r="M499" s="25"/>
    </row>
    <row r="500" spans="1:13" x14ac:dyDescent="0.25">
      <c r="A500" s="23"/>
      <c r="B500" s="36"/>
      <c r="C500" s="23"/>
      <c r="D500" s="23"/>
      <c r="E500" s="23"/>
      <c r="F500" s="28"/>
      <c r="G500" s="23"/>
      <c r="H500" s="23"/>
      <c r="I500" s="23"/>
      <c r="J500" s="23"/>
      <c r="K500" s="25"/>
      <c r="L500" s="25"/>
      <c r="M500" s="25"/>
    </row>
    <row r="501" spans="1:13" x14ac:dyDescent="0.25">
      <c r="A501" s="23"/>
      <c r="B501" s="36"/>
      <c r="C501" s="23"/>
      <c r="D501" s="23"/>
      <c r="E501" s="23"/>
      <c r="F501" s="28"/>
      <c r="G501" s="23"/>
      <c r="H501" s="23"/>
      <c r="I501" s="23"/>
      <c r="J501" s="23"/>
      <c r="K501" s="25"/>
      <c r="L501" s="25"/>
      <c r="M501" s="25"/>
    </row>
    <row r="502" spans="1:13" x14ac:dyDescent="0.25">
      <c r="A502" s="23"/>
      <c r="B502" s="36"/>
      <c r="C502" s="23"/>
      <c r="D502" s="23"/>
      <c r="E502" s="23"/>
      <c r="F502" s="28"/>
      <c r="G502" s="23"/>
      <c r="H502" s="23"/>
      <c r="I502" s="23"/>
      <c r="J502" s="23"/>
      <c r="K502" s="25"/>
      <c r="L502" s="25"/>
      <c r="M502" s="25"/>
    </row>
    <row r="503" spans="1:13" x14ac:dyDescent="0.25">
      <c r="A503" s="23"/>
      <c r="B503" s="36"/>
      <c r="C503" s="23"/>
      <c r="D503" s="23"/>
      <c r="E503" s="23"/>
      <c r="F503" s="28"/>
      <c r="G503" s="23"/>
      <c r="H503" s="23"/>
      <c r="I503" s="23"/>
      <c r="J503" s="23"/>
      <c r="K503" s="25"/>
      <c r="L503" s="25"/>
      <c r="M503" s="25"/>
    </row>
    <row r="504" spans="1:13" x14ac:dyDescent="0.25">
      <c r="A504" s="23"/>
      <c r="B504" s="36"/>
      <c r="C504" s="23"/>
      <c r="D504" s="23"/>
      <c r="E504" s="23"/>
      <c r="F504" s="28"/>
      <c r="G504" s="23"/>
      <c r="H504" s="23"/>
      <c r="I504" s="23"/>
      <c r="J504" s="23"/>
      <c r="K504" s="25"/>
      <c r="L504" s="25"/>
      <c r="M504" s="25"/>
    </row>
    <row r="505" spans="1:13" x14ac:dyDescent="0.25">
      <c r="A505" s="23"/>
      <c r="B505" s="36"/>
      <c r="C505" s="23"/>
      <c r="D505" s="23"/>
      <c r="E505" s="23"/>
      <c r="F505" s="28"/>
      <c r="G505" s="23"/>
      <c r="H505" s="23"/>
      <c r="I505" s="23"/>
      <c r="J505" s="23"/>
      <c r="K505" s="25"/>
      <c r="L505" s="25"/>
      <c r="M505" s="25"/>
    </row>
    <row r="506" spans="1:13" x14ac:dyDescent="0.25">
      <c r="A506" s="23"/>
      <c r="B506" s="36"/>
      <c r="C506" s="23"/>
      <c r="D506" s="23"/>
      <c r="E506" s="23"/>
      <c r="F506" s="28"/>
      <c r="G506" s="23"/>
      <c r="H506" s="23"/>
      <c r="I506" s="23"/>
      <c r="J506" s="23"/>
      <c r="K506" s="25"/>
      <c r="L506" s="25"/>
      <c r="M506" s="25"/>
    </row>
    <row r="507" spans="1:13" x14ac:dyDescent="0.25">
      <c r="A507" s="23"/>
      <c r="B507" s="36"/>
      <c r="C507" s="23"/>
      <c r="D507" s="23"/>
      <c r="E507" s="23"/>
      <c r="F507" s="28"/>
      <c r="G507" s="23"/>
      <c r="H507" s="23"/>
      <c r="I507" s="23"/>
      <c r="J507" s="23"/>
      <c r="K507" s="25"/>
      <c r="L507" s="25"/>
      <c r="M507" s="25"/>
    </row>
    <row r="508" spans="1:13" x14ac:dyDescent="0.25">
      <c r="A508" s="23"/>
      <c r="B508" s="36"/>
      <c r="C508" s="23"/>
      <c r="D508" s="23"/>
      <c r="E508" s="23"/>
      <c r="F508" s="28"/>
      <c r="G508" s="23"/>
      <c r="H508" s="23"/>
      <c r="I508" s="23"/>
      <c r="J508" s="23"/>
      <c r="K508" s="25"/>
      <c r="L508" s="25"/>
      <c r="M508" s="25"/>
    </row>
    <row r="509" spans="1:13" x14ac:dyDescent="0.25">
      <c r="A509" s="23"/>
      <c r="B509" s="36"/>
      <c r="C509" s="23"/>
      <c r="D509" s="23"/>
      <c r="E509" s="23"/>
      <c r="F509" s="28"/>
      <c r="G509" s="23"/>
      <c r="H509" s="23"/>
      <c r="I509" s="23"/>
      <c r="J509" s="23"/>
      <c r="K509" s="25"/>
      <c r="L509" s="25"/>
      <c r="M509" s="25"/>
    </row>
    <row r="510" spans="1:13" x14ac:dyDescent="0.25">
      <c r="A510" s="23"/>
      <c r="B510" s="36"/>
      <c r="C510" s="23"/>
      <c r="D510" s="23"/>
      <c r="E510" s="23"/>
      <c r="F510" s="28"/>
      <c r="G510" s="23"/>
      <c r="H510" s="23"/>
      <c r="I510" s="23"/>
      <c r="J510" s="23"/>
      <c r="K510" s="25"/>
      <c r="L510" s="25"/>
      <c r="M510" s="25"/>
    </row>
    <row r="511" spans="1:13" x14ac:dyDescent="0.25">
      <c r="A511" s="23"/>
      <c r="B511" s="36"/>
      <c r="C511" s="23"/>
      <c r="D511" s="23"/>
      <c r="E511" s="23"/>
      <c r="F511" s="28"/>
      <c r="G511" s="23"/>
      <c r="H511" s="23"/>
      <c r="I511" s="23"/>
      <c r="J511" s="23"/>
      <c r="K511" s="25"/>
      <c r="L511" s="25"/>
      <c r="M511" s="25"/>
    </row>
    <row r="512" spans="1:13" x14ac:dyDescent="0.25">
      <c r="A512" s="23"/>
      <c r="B512" s="36"/>
      <c r="C512" s="23"/>
      <c r="D512" s="23"/>
      <c r="E512" s="23"/>
      <c r="F512" s="28"/>
      <c r="G512" s="23"/>
      <c r="H512" s="23"/>
      <c r="I512" s="23"/>
      <c r="J512" s="23"/>
      <c r="K512" s="25"/>
      <c r="L512" s="25"/>
      <c r="M512" s="25"/>
    </row>
    <row r="513" spans="1:13" x14ac:dyDescent="0.25">
      <c r="A513" s="23"/>
      <c r="B513" s="36"/>
      <c r="C513" s="23"/>
      <c r="D513" s="23"/>
      <c r="E513" s="23"/>
      <c r="F513" s="28"/>
      <c r="G513" s="23"/>
      <c r="H513" s="23"/>
      <c r="I513" s="23"/>
      <c r="J513" s="23"/>
      <c r="K513" s="25"/>
      <c r="L513" s="25"/>
      <c r="M513" s="25"/>
    </row>
    <row r="514" spans="1:13" x14ac:dyDescent="0.25">
      <c r="A514" s="23"/>
      <c r="B514" s="36"/>
      <c r="C514" s="23"/>
      <c r="D514" s="23"/>
      <c r="E514" s="23"/>
      <c r="F514" s="28"/>
      <c r="G514" s="23"/>
      <c r="H514" s="23"/>
      <c r="I514" s="23"/>
      <c r="J514" s="23"/>
      <c r="K514" s="25"/>
      <c r="L514" s="25"/>
      <c r="M514" s="25"/>
    </row>
    <row r="515" spans="1:13" x14ac:dyDescent="0.25">
      <c r="A515" s="23"/>
      <c r="B515" s="36"/>
      <c r="C515" s="23"/>
      <c r="D515" s="23"/>
      <c r="E515" s="23"/>
      <c r="F515" s="28"/>
      <c r="G515" s="23"/>
      <c r="H515" s="23"/>
      <c r="I515" s="23"/>
      <c r="J515" s="23"/>
      <c r="K515" s="25"/>
      <c r="L515" s="25"/>
      <c r="M515" s="25"/>
    </row>
    <row r="516" spans="1:13" x14ac:dyDescent="0.25">
      <c r="A516" s="23"/>
      <c r="B516" s="36"/>
      <c r="C516" s="23"/>
      <c r="D516" s="23"/>
      <c r="E516" s="23"/>
      <c r="F516" s="28"/>
      <c r="G516" s="23"/>
      <c r="H516" s="23"/>
      <c r="I516" s="23"/>
      <c r="J516" s="23"/>
      <c r="K516" s="25"/>
      <c r="L516" s="25"/>
      <c r="M516" s="25"/>
    </row>
    <row r="517" spans="1:13" x14ac:dyDescent="0.25">
      <c r="A517" s="23"/>
      <c r="B517" s="36"/>
      <c r="C517" s="23"/>
      <c r="D517" s="23"/>
      <c r="E517" s="23"/>
      <c r="F517" s="28"/>
      <c r="G517" s="23"/>
      <c r="H517" s="23"/>
      <c r="I517" s="23"/>
      <c r="J517" s="23"/>
      <c r="K517" s="25"/>
      <c r="L517" s="25"/>
      <c r="M517" s="25"/>
    </row>
    <row r="518" spans="1:13" x14ac:dyDescent="0.25">
      <c r="A518" s="23"/>
      <c r="B518" s="36"/>
      <c r="C518" s="23"/>
      <c r="D518" s="23"/>
      <c r="E518" s="23"/>
      <c r="F518" s="28"/>
      <c r="G518" s="23"/>
      <c r="H518" s="23"/>
      <c r="I518" s="23"/>
      <c r="J518" s="23"/>
      <c r="K518" s="25"/>
      <c r="L518" s="25"/>
      <c r="M518" s="25"/>
    </row>
    <row r="519" spans="1:13" x14ac:dyDescent="0.25">
      <c r="A519" s="23"/>
      <c r="B519" s="36"/>
      <c r="C519" s="23"/>
      <c r="D519" s="23"/>
      <c r="E519" s="23"/>
      <c r="F519" s="28"/>
      <c r="G519" s="23"/>
      <c r="H519" s="23"/>
      <c r="I519" s="23"/>
      <c r="J519" s="23"/>
      <c r="K519" s="25"/>
      <c r="L519" s="25"/>
      <c r="M519" s="25"/>
    </row>
    <row r="520" spans="1:13" x14ac:dyDescent="0.25">
      <c r="A520" s="23"/>
      <c r="B520" s="36"/>
      <c r="C520" s="23"/>
      <c r="D520" s="23"/>
      <c r="E520" s="23"/>
      <c r="F520" s="28"/>
      <c r="G520" s="23"/>
      <c r="H520" s="23"/>
      <c r="I520" s="23"/>
      <c r="J520" s="23"/>
      <c r="K520" s="25"/>
      <c r="L520" s="25"/>
      <c r="M520" s="25"/>
    </row>
    <row r="521" spans="1:13" x14ac:dyDescent="0.25">
      <c r="A521" s="23"/>
      <c r="B521" s="36"/>
      <c r="C521" s="23"/>
      <c r="D521" s="23"/>
      <c r="E521" s="23"/>
      <c r="F521" s="28"/>
      <c r="G521" s="23"/>
      <c r="H521" s="23"/>
      <c r="I521" s="23"/>
      <c r="J521" s="23"/>
      <c r="K521" s="25"/>
      <c r="L521" s="25"/>
      <c r="M521" s="25"/>
    </row>
    <row r="522" spans="1:13" x14ac:dyDescent="0.25">
      <c r="A522" s="23"/>
      <c r="B522" s="36"/>
      <c r="C522" s="23"/>
      <c r="D522" s="23"/>
      <c r="E522" s="23"/>
      <c r="F522" s="28"/>
      <c r="G522" s="23"/>
      <c r="H522" s="23"/>
      <c r="I522" s="23"/>
      <c r="J522" s="23"/>
      <c r="K522" s="25"/>
      <c r="L522" s="25"/>
      <c r="M522" s="25"/>
    </row>
    <row r="523" spans="1:13" x14ac:dyDescent="0.25">
      <c r="A523" s="23"/>
      <c r="B523" s="36"/>
      <c r="C523" s="23"/>
      <c r="D523" s="23"/>
      <c r="E523" s="23"/>
      <c r="F523" s="28"/>
      <c r="G523" s="23"/>
      <c r="H523" s="23"/>
      <c r="I523" s="23"/>
      <c r="J523" s="23"/>
      <c r="K523" s="25"/>
      <c r="L523" s="25"/>
      <c r="M523" s="25"/>
    </row>
    <row r="524" spans="1:13" x14ac:dyDescent="0.25">
      <c r="A524" s="23"/>
      <c r="B524" s="36"/>
      <c r="C524" s="23"/>
      <c r="D524" s="23"/>
      <c r="E524" s="23"/>
      <c r="F524" s="28"/>
      <c r="G524" s="23"/>
      <c r="H524" s="23"/>
      <c r="I524" s="23"/>
      <c r="J524" s="23"/>
      <c r="K524" s="25"/>
      <c r="L524" s="25"/>
      <c r="M524" s="25"/>
    </row>
    <row r="525" spans="1:13" x14ac:dyDescent="0.25">
      <c r="A525" s="23"/>
      <c r="B525" s="36"/>
      <c r="C525" s="23"/>
      <c r="D525" s="23"/>
      <c r="E525" s="23"/>
      <c r="F525" s="28"/>
      <c r="G525" s="23"/>
      <c r="H525" s="23"/>
      <c r="I525" s="23"/>
      <c r="J525" s="23"/>
      <c r="K525" s="25"/>
      <c r="L525" s="25"/>
      <c r="M525" s="25"/>
    </row>
    <row r="526" spans="1:13" x14ac:dyDescent="0.25">
      <c r="A526" s="23"/>
      <c r="B526" s="36"/>
      <c r="C526" s="23"/>
      <c r="D526" s="23"/>
      <c r="E526" s="23"/>
      <c r="F526" s="28"/>
      <c r="G526" s="23"/>
      <c r="H526" s="23"/>
      <c r="I526" s="23"/>
      <c r="J526" s="23"/>
      <c r="K526" s="25"/>
      <c r="L526" s="25"/>
      <c r="M526" s="25"/>
    </row>
    <row r="527" spans="1:13" x14ac:dyDescent="0.25">
      <c r="A527" s="23"/>
      <c r="B527" s="36"/>
      <c r="C527" s="23"/>
      <c r="D527" s="23"/>
      <c r="E527" s="23"/>
      <c r="F527" s="28"/>
      <c r="G527" s="23"/>
      <c r="H527" s="23"/>
      <c r="I527" s="23"/>
      <c r="J527" s="23"/>
      <c r="K527" s="25"/>
      <c r="L527" s="25"/>
      <c r="M527" s="25"/>
    </row>
    <row r="528" spans="1:13" x14ac:dyDescent="0.25">
      <c r="A528" s="23"/>
      <c r="B528" s="36"/>
      <c r="C528" s="23"/>
      <c r="D528" s="23"/>
      <c r="E528" s="23"/>
      <c r="F528" s="28"/>
      <c r="G528" s="23"/>
      <c r="H528" s="23"/>
      <c r="I528" s="23"/>
      <c r="J528" s="23"/>
      <c r="K528" s="25"/>
      <c r="L528" s="25"/>
      <c r="M528" s="25"/>
    </row>
    <row r="529" spans="1:13" x14ac:dyDescent="0.25">
      <c r="A529" s="23"/>
      <c r="B529" s="36"/>
      <c r="C529" s="23"/>
      <c r="D529" s="23"/>
      <c r="E529" s="23"/>
      <c r="F529" s="28"/>
      <c r="G529" s="23"/>
      <c r="H529" s="23"/>
      <c r="I529" s="23"/>
      <c r="J529" s="23"/>
      <c r="K529" s="25"/>
      <c r="L529" s="25"/>
      <c r="M529" s="25"/>
    </row>
  </sheetData>
  <autoFilter ref="A5:M529"/>
  <mergeCells count="2">
    <mergeCell ref="I1:J1"/>
    <mergeCell ref="I2:J2"/>
  </mergeCells>
  <dataValidations count="1">
    <dataValidation type="list" allowBlank="1" showInputMessage="1" showErrorMessage="1" sqref="A6:A321">
      <formula1>"CD-Comprobante Diario, FC-Factura Compra, FV-Factura de Venta, RC-Recibo de caja, CE-Comprobante de Egreso, NO-Nomina, DE-Documento Equivalente"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PUC!$A$4:$A$2620</xm:f>
          </x14:formula1>
          <xm:sqref>I6:I146</xm:sqref>
        </x14:dataValidation>
        <x14:dataValidation type="list" showInputMessage="1" showErrorMessage="1">
          <x14:formula1>
            <xm:f>TERCEROS!$A$2:$A$320</xm:f>
          </x14:formula1>
          <xm:sqref>F6:F188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K17"/>
  <sheetViews>
    <sheetView showGridLines="0" workbookViewId="0">
      <selection activeCell="D16" sqref="D16"/>
    </sheetView>
  </sheetViews>
  <sheetFormatPr baseColWidth="10" defaultRowHeight="15" x14ac:dyDescent="0.25"/>
  <cols>
    <col min="7" max="7" width="31" customWidth="1"/>
  </cols>
  <sheetData>
    <row r="1" spans="1:11" x14ac:dyDescent="0.25">
      <c r="D1" s="1" t="s">
        <v>1389</v>
      </c>
    </row>
    <row r="2" spans="1:11" x14ac:dyDescent="0.25">
      <c r="D2" s="1" t="s">
        <v>1390</v>
      </c>
    </row>
    <row r="3" spans="1:11" x14ac:dyDescent="0.25">
      <c r="D3" s="1" t="s">
        <v>1401</v>
      </c>
    </row>
    <row r="4" spans="1:11" x14ac:dyDescent="0.25">
      <c r="D4" s="1" t="s">
        <v>1391</v>
      </c>
    </row>
    <row r="5" spans="1:11" x14ac:dyDescent="0.25">
      <c r="A5" s="21" t="s">
        <v>0</v>
      </c>
      <c r="B5" s="21" t="s">
        <v>1</v>
      </c>
      <c r="C5" s="21" t="s">
        <v>2</v>
      </c>
      <c r="D5" s="21" t="s">
        <v>3</v>
      </c>
      <c r="E5" s="21" t="s">
        <v>4</v>
      </c>
      <c r="F5" s="21" t="s">
        <v>5</v>
      </c>
      <c r="G5" s="21" t="s">
        <v>6</v>
      </c>
      <c r="H5" s="21" t="s">
        <v>1375</v>
      </c>
      <c r="I5" s="21" t="s">
        <v>1376</v>
      </c>
      <c r="J5" s="22" t="s">
        <v>7</v>
      </c>
      <c r="K5" s="22" t="s">
        <v>8</v>
      </c>
    </row>
    <row r="6" spans="1:11" x14ac:dyDescent="0.25">
      <c r="A6" s="23" t="s">
        <v>9</v>
      </c>
      <c r="B6" s="24">
        <v>41276</v>
      </c>
      <c r="C6" s="23"/>
      <c r="D6" s="23"/>
      <c r="E6" s="28">
        <v>83215563</v>
      </c>
      <c r="F6" s="23" t="str">
        <f>IFERROR(VLOOKUP(E6,TERCEROS[],3,FALSE),"")</f>
        <v>PEPITO PEREZ</v>
      </c>
      <c r="G6" s="23" t="s">
        <v>1386</v>
      </c>
      <c r="H6" s="23">
        <v>154005</v>
      </c>
      <c r="I6" s="23" t="str">
        <f t="shared" ref="I6:I17" si="0">IFERROR(VLOOKUP(H6,PUC,2,FALSE),"")</f>
        <v xml:space="preserve">AUTOS, CAMIONETAS Y CAMPEROS </v>
      </c>
      <c r="J6" s="25"/>
      <c r="K6" s="25">
        <v>16000000</v>
      </c>
    </row>
    <row r="7" spans="1:11" x14ac:dyDescent="0.25">
      <c r="A7" s="23" t="s">
        <v>9</v>
      </c>
      <c r="B7" s="24">
        <v>41276</v>
      </c>
      <c r="C7" s="23"/>
      <c r="D7" s="23"/>
      <c r="E7" s="28">
        <v>83215563</v>
      </c>
      <c r="F7" s="23" t="str">
        <f>IFERROR(VLOOKUP(E7,TERCEROS[],3,FALSE),"")</f>
        <v>PEPITO PEREZ</v>
      </c>
      <c r="G7" s="23" t="s">
        <v>1386</v>
      </c>
      <c r="H7" s="23">
        <v>31051501</v>
      </c>
      <c r="I7" s="23" t="str">
        <f t="shared" si="0"/>
        <v>PEPITO PEREZ</v>
      </c>
      <c r="J7" s="25">
        <v>16000000</v>
      </c>
      <c r="K7" s="25"/>
    </row>
    <row r="8" spans="1:11" x14ac:dyDescent="0.25">
      <c r="A8" s="23" t="s">
        <v>9</v>
      </c>
      <c r="B8" s="24">
        <v>41276</v>
      </c>
      <c r="C8" s="23"/>
      <c r="D8" s="23"/>
      <c r="E8" s="28">
        <v>83215563</v>
      </c>
      <c r="F8" s="23" t="str">
        <f>IFERROR(VLOOKUP(E8,TERCEROS[],3,FALSE),"")</f>
        <v>PEPITO PEREZ</v>
      </c>
      <c r="G8" s="23" t="s">
        <v>1387</v>
      </c>
      <c r="H8" s="23">
        <v>150405</v>
      </c>
      <c r="I8" s="23" t="str">
        <f t="shared" si="0"/>
        <v xml:space="preserve">URBANOS </v>
      </c>
      <c r="J8" s="25"/>
      <c r="K8" s="25">
        <v>22000000</v>
      </c>
    </row>
    <row r="9" spans="1:11" x14ac:dyDescent="0.25">
      <c r="A9" s="23" t="s">
        <v>9</v>
      </c>
      <c r="B9" s="24">
        <v>41276</v>
      </c>
      <c r="C9" s="23"/>
      <c r="D9" s="23"/>
      <c r="E9" s="28">
        <v>83215563</v>
      </c>
      <c r="F9" s="23" t="str">
        <f>IFERROR(VLOOKUP(E9,TERCEROS[],3,FALSE),"")</f>
        <v>PEPITO PEREZ</v>
      </c>
      <c r="G9" s="23" t="s">
        <v>1387</v>
      </c>
      <c r="H9" s="23">
        <v>31051501</v>
      </c>
      <c r="I9" s="23" t="str">
        <f t="shared" si="0"/>
        <v>PEPITO PEREZ</v>
      </c>
      <c r="J9" s="25">
        <v>22000000</v>
      </c>
      <c r="K9" s="25"/>
    </row>
    <row r="10" spans="1:11" x14ac:dyDescent="0.25">
      <c r="A10" s="23" t="s">
        <v>9</v>
      </c>
      <c r="B10" s="24">
        <v>41276</v>
      </c>
      <c r="C10" s="23"/>
      <c r="D10" s="23"/>
      <c r="E10" s="28">
        <v>1204001553</v>
      </c>
      <c r="F10" s="23" t="str">
        <f>IFERROR(VLOOKUP(E10,TERCEROS[],3,FALSE),"")</f>
        <v>WILMER CORDOBA</v>
      </c>
      <c r="G10" s="23" t="s">
        <v>1393</v>
      </c>
      <c r="H10" s="23">
        <v>31051502</v>
      </c>
      <c r="I10" s="23" t="str">
        <f t="shared" si="0"/>
        <v>WILMER CORDOBA</v>
      </c>
      <c r="J10" s="25"/>
      <c r="K10" s="25">
        <v>7000000</v>
      </c>
    </row>
    <row r="11" spans="1:11" x14ac:dyDescent="0.25">
      <c r="A11" s="23" t="s">
        <v>9</v>
      </c>
      <c r="B11" s="24">
        <v>41276</v>
      </c>
      <c r="C11" s="23"/>
      <c r="D11" s="23"/>
      <c r="E11" s="28">
        <v>1204001553</v>
      </c>
      <c r="F11" s="23" t="str">
        <f>IFERROR(VLOOKUP(E11,TERCEROS[],3,FALSE),"")</f>
        <v>WILMER CORDOBA</v>
      </c>
      <c r="G11" s="23" t="s">
        <v>1393</v>
      </c>
      <c r="H11" s="23">
        <v>150405</v>
      </c>
      <c r="I11" s="23" t="str">
        <f t="shared" si="0"/>
        <v xml:space="preserve">URBANOS </v>
      </c>
      <c r="J11" s="25">
        <v>7000000</v>
      </c>
      <c r="K11" s="25"/>
    </row>
    <row r="12" spans="1:11" x14ac:dyDescent="0.25">
      <c r="A12" s="23" t="s">
        <v>9</v>
      </c>
      <c r="B12" s="24">
        <v>41276</v>
      </c>
      <c r="C12" s="23"/>
      <c r="D12" s="23"/>
      <c r="E12" s="28">
        <v>1204001553</v>
      </c>
      <c r="F12" s="23" t="str">
        <f>IFERROR(VLOOKUP(E12,TERCEROS[],3,FALSE),"")</f>
        <v>WILMER CORDOBA</v>
      </c>
      <c r="G12" s="23" t="s">
        <v>1394</v>
      </c>
      <c r="H12" s="23">
        <v>31051502</v>
      </c>
      <c r="I12" s="23" t="str">
        <f t="shared" si="0"/>
        <v>WILMER CORDOBA</v>
      </c>
      <c r="J12" s="25"/>
      <c r="K12" s="25">
        <v>11000000</v>
      </c>
    </row>
    <row r="13" spans="1:11" x14ac:dyDescent="0.25">
      <c r="A13" s="23" t="s">
        <v>9</v>
      </c>
      <c r="B13" s="24">
        <v>41276</v>
      </c>
      <c r="C13" s="23"/>
      <c r="D13" s="23"/>
      <c r="E13" s="28">
        <v>1204001553</v>
      </c>
      <c r="F13" s="23" t="str">
        <f>IFERROR(VLOOKUP(E13,TERCEROS[],3,FALSE),"")</f>
        <v>WILMER CORDOBA</v>
      </c>
      <c r="G13" s="23" t="s">
        <v>1394</v>
      </c>
      <c r="H13" s="23">
        <v>151610</v>
      </c>
      <c r="I13" s="23" t="str">
        <f t="shared" si="0"/>
        <v xml:space="preserve">OFICINAS </v>
      </c>
      <c r="J13" s="25">
        <v>11000000</v>
      </c>
      <c r="K13" s="25"/>
    </row>
    <row r="14" spans="1:11" x14ac:dyDescent="0.25">
      <c r="A14" s="23" t="s">
        <v>9</v>
      </c>
      <c r="B14" s="24">
        <v>41276</v>
      </c>
      <c r="C14" s="23"/>
      <c r="D14" s="23"/>
      <c r="E14" s="28">
        <v>101901555</v>
      </c>
      <c r="F14" s="23" t="str">
        <f>IFERROR(VLOOKUP(E14,TERCEROS[],3,FALSE),"")</f>
        <v>LUZ MOLINA</v>
      </c>
      <c r="G14" s="23" t="s">
        <v>1395</v>
      </c>
      <c r="H14" s="23">
        <v>31051503</v>
      </c>
      <c r="I14" s="23" t="str">
        <f t="shared" si="0"/>
        <v>LUZ MOLINA</v>
      </c>
      <c r="J14" s="25"/>
      <c r="K14" s="25">
        <v>30000000</v>
      </c>
    </row>
    <row r="15" spans="1:11" x14ac:dyDescent="0.25">
      <c r="A15" s="23" t="s">
        <v>9</v>
      </c>
      <c r="B15" s="24">
        <v>41276</v>
      </c>
      <c r="C15" s="23"/>
      <c r="D15" s="23"/>
      <c r="E15" s="28">
        <v>101901555</v>
      </c>
      <c r="F15" s="23" t="str">
        <f>IFERROR(VLOOKUP(E15,TERCEROS[],3,FALSE),"")</f>
        <v>LUZ MOLINA</v>
      </c>
      <c r="G15" s="23" t="s">
        <v>1395</v>
      </c>
      <c r="H15" s="23">
        <v>151610</v>
      </c>
      <c r="I15" s="23" t="str">
        <f t="shared" si="0"/>
        <v xml:space="preserve">OFICINAS </v>
      </c>
      <c r="J15" s="25">
        <v>30000000</v>
      </c>
      <c r="K15" s="25"/>
    </row>
    <row r="16" spans="1:11" x14ac:dyDescent="0.25">
      <c r="A16" s="23" t="s">
        <v>9</v>
      </c>
      <c r="B16" s="24">
        <v>41276</v>
      </c>
      <c r="C16" s="23"/>
      <c r="D16" s="23"/>
      <c r="E16" s="28">
        <v>101901555</v>
      </c>
      <c r="F16" s="23" t="str">
        <f>IFERROR(VLOOKUP(E16,TERCEROS[],3,FALSE),"")</f>
        <v>LUZ MOLINA</v>
      </c>
      <c r="G16" s="23" t="s">
        <v>1397</v>
      </c>
      <c r="H16" s="23">
        <v>31051503</v>
      </c>
      <c r="I16" s="23" t="str">
        <f t="shared" si="0"/>
        <v>LUZ MOLINA</v>
      </c>
      <c r="J16" s="25"/>
      <c r="K16" s="25">
        <v>2500000</v>
      </c>
    </row>
    <row r="17" spans="1:11" x14ac:dyDescent="0.25">
      <c r="A17" s="23" t="s">
        <v>9</v>
      </c>
      <c r="B17" s="24">
        <v>41276</v>
      </c>
      <c r="C17" s="23"/>
      <c r="D17" s="23"/>
      <c r="E17" s="28">
        <v>101901555</v>
      </c>
      <c r="F17" s="23" t="str">
        <f>IFERROR(VLOOKUP(E17,TERCEROS[],3,FALSE),"")</f>
        <v>LUZ MOLINA</v>
      </c>
      <c r="G17" s="23" t="s">
        <v>1397</v>
      </c>
      <c r="H17" s="23">
        <v>15280501</v>
      </c>
      <c r="I17" s="23" t="str">
        <f t="shared" si="0"/>
        <v>COMPUTADOR MARCA DELL</v>
      </c>
      <c r="J17" s="25">
        <v>2500000</v>
      </c>
      <c r="K17" s="25"/>
    </row>
  </sheetData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PUC!$A$4:$A$2620</xm:f>
          </x14:formula1>
          <xm:sqref>H6:H17</xm:sqref>
        </x14:dataValidation>
        <x14:dataValidation type="list" showInputMessage="1" showErrorMessage="1">
          <x14:formula1>
            <xm:f>TERCEROS!$A$2:$A$320</xm:f>
          </x14:formula1>
          <xm:sqref>E6:E17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10"/>
  <sheetViews>
    <sheetView workbookViewId="0">
      <selection activeCell="D10" sqref="D10"/>
    </sheetView>
  </sheetViews>
  <sheetFormatPr baseColWidth="10" defaultRowHeight="15" x14ac:dyDescent="0.25"/>
  <cols>
    <col min="1" max="1" width="11.4257812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1377</v>
      </c>
      <c r="C1" s="10" t="s">
        <v>10</v>
      </c>
      <c r="D1" s="10" t="s">
        <v>1384</v>
      </c>
    </row>
    <row r="2" spans="1:4" x14ac:dyDescent="0.25">
      <c r="A2" s="10" t="s">
        <v>1378</v>
      </c>
      <c r="B2" s="10">
        <v>9</v>
      </c>
      <c r="C2" s="10" t="s">
        <v>1379</v>
      </c>
      <c r="D2" s="10" t="s">
        <v>1385</v>
      </c>
    </row>
    <row r="3" spans="1:4" x14ac:dyDescent="0.25">
      <c r="A3" s="10">
        <v>83215563</v>
      </c>
      <c r="C3" s="10" t="s">
        <v>1381</v>
      </c>
      <c r="D3" s="10" t="s">
        <v>1385</v>
      </c>
    </row>
    <row r="4" spans="1:4" x14ac:dyDescent="0.25">
      <c r="A4" s="10">
        <v>1204001553</v>
      </c>
      <c r="C4" s="10" t="s">
        <v>1382</v>
      </c>
      <c r="D4" s="10" t="s">
        <v>1385</v>
      </c>
    </row>
    <row r="5" spans="1:4" x14ac:dyDescent="0.25">
      <c r="A5" s="10">
        <v>101901555</v>
      </c>
      <c r="C5" s="10" t="s">
        <v>1383</v>
      </c>
      <c r="D5" s="10" t="s">
        <v>1385</v>
      </c>
    </row>
    <row r="6" spans="1:4" x14ac:dyDescent="0.25">
      <c r="A6" s="10">
        <v>900000030</v>
      </c>
      <c r="B6" s="10">
        <v>5</v>
      </c>
      <c r="C6" s="10" t="s">
        <v>1398</v>
      </c>
      <c r="D6" s="10" t="s">
        <v>1385</v>
      </c>
    </row>
    <row r="7" spans="1:4" x14ac:dyDescent="0.25">
      <c r="A7" s="10" t="s">
        <v>1409</v>
      </c>
      <c r="B7" s="10">
        <v>3</v>
      </c>
      <c r="C7" s="10" t="s">
        <v>1410</v>
      </c>
      <c r="D7" s="10" t="s">
        <v>1385</v>
      </c>
    </row>
    <row r="8" spans="1:4" x14ac:dyDescent="0.25">
      <c r="A8" s="10">
        <v>900555235</v>
      </c>
      <c r="B8" s="10">
        <v>5</v>
      </c>
      <c r="C8" s="10" t="s">
        <v>1413</v>
      </c>
      <c r="D8" s="10" t="s">
        <v>1414</v>
      </c>
    </row>
    <row r="9" spans="1:4" x14ac:dyDescent="0.25">
      <c r="A9" s="162">
        <v>800211212</v>
      </c>
      <c r="B9" s="155">
        <v>-5</v>
      </c>
      <c r="C9" s="10" t="s">
        <v>1561</v>
      </c>
      <c r="D9" s="155" t="s">
        <v>1562</v>
      </c>
    </row>
    <row r="10" spans="1:4" x14ac:dyDescent="0.25">
      <c r="A10" s="10">
        <v>12355206</v>
      </c>
      <c r="C10" s="10" t="s">
        <v>1595</v>
      </c>
      <c r="D10" s="10" t="s">
        <v>1414</v>
      </c>
    </row>
  </sheetData>
  <dataValidations count="1">
    <dataValidation type="list" allowBlank="1" showInputMessage="1" showErrorMessage="1" sqref="D2:D10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2620"/>
  <sheetViews>
    <sheetView showGridLines="0" topLeftCell="A6" workbookViewId="0">
      <selection activeCell="A14" sqref="A14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91" t="s">
        <v>11</v>
      </c>
      <c r="B1" s="192"/>
      <c r="C1" s="193"/>
    </row>
    <row r="2" spans="1:3" x14ac:dyDescent="0.25">
      <c r="A2" s="194"/>
      <c r="B2" s="195"/>
      <c r="C2" s="196"/>
    </row>
    <row r="3" spans="1:3" ht="19.5" x14ac:dyDescent="0.25">
      <c r="A3" s="12" t="s">
        <v>12</v>
      </c>
      <c r="B3" s="3" t="s">
        <v>13</v>
      </c>
      <c r="C3" s="4" t="s">
        <v>14</v>
      </c>
    </row>
    <row r="4" spans="1:3" x14ac:dyDescent="0.25">
      <c r="A4" s="13">
        <v>1</v>
      </c>
      <c r="B4" s="5" t="s">
        <v>15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16</v>
      </c>
      <c r="C5" s="6" t="str">
        <f t="shared" ref="C5:C71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17</v>
      </c>
      <c r="C6" s="6" t="str">
        <f t="shared" si="0"/>
        <v>CUENTA</v>
      </c>
    </row>
    <row r="7" spans="1:3" x14ac:dyDescent="0.25">
      <c r="A7" s="13">
        <v>110505</v>
      </c>
      <c r="B7" s="5" t="s">
        <v>18</v>
      </c>
      <c r="C7" s="6" t="str">
        <f t="shared" si="0"/>
        <v>SUBCUENTA</v>
      </c>
    </row>
    <row r="8" spans="1:3" x14ac:dyDescent="0.25">
      <c r="A8" s="13" t="s">
        <v>19</v>
      </c>
      <c r="B8" s="5" t="s">
        <v>20</v>
      </c>
      <c r="C8" s="6"/>
    </row>
    <row r="9" spans="1:3" x14ac:dyDescent="0.25">
      <c r="A9" s="13">
        <v>110510</v>
      </c>
      <c r="B9" s="5" t="s">
        <v>21</v>
      </c>
      <c r="C9" s="6" t="str">
        <f t="shared" si="0"/>
        <v>SUBCUENTA</v>
      </c>
    </row>
    <row r="10" spans="1:3" x14ac:dyDescent="0.25">
      <c r="A10" s="13">
        <v>110515</v>
      </c>
      <c r="B10" s="5" t="s">
        <v>22</v>
      </c>
      <c r="C10" s="6" t="str">
        <f t="shared" si="0"/>
        <v>SUBCUENTA</v>
      </c>
    </row>
    <row r="11" spans="1:3" x14ac:dyDescent="0.25">
      <c r="A11" s="13">
        <v>1110</v>
      </c>
      <c r="B11" s="5" t="s">
        <v>23</v>
      </c>
      <c r="C11" s="6" t="str">
        <f t="shared" si="0"/>
        <v>CUENTA</v>
      </c>
    </row>
    <row r="12" spans="1:3" x14ac:dyDescent="0.25">
      <c r="A12" s="13">
        <v>111005</v>
      </c>
      <c r="B12" s="5" t="s">
        <v>24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1398</v>
      </c>
      <c r="C13" s="6" t="str">
        <f t="shared" si="0"/>
        <v/>
      </c>
    </row>
    <row r="14" spans="1:3" x14ac:dyDescent="0.25">
      <c r="A14" s="13">
        <v>1110050501</v>
      </c>
      <c r="B14" s="5" t="s">
        <v>1533</v>
      </c>
      <c r="C14" s="6" t="str">
        <f t="shared" si="0"/>
        <v/>
      </c>
    </row>
    <row r="15" spans="1:3" x14ac:dyDescent="0.25">
      <c r="A15" s="13">
        <v>111010</v>
      </c>
      <c r="B15" s="5" t="s">
        <v>22</v>
      </c>
      <c r="C15" s="6" t="str">
        <f t="shared" si="0"/>
        <v>SUBCUENTA</v>
      </c>
    </row>
    <row r="16" spans="1:3" x14ac:dyDescent="0.25">
      <c r="A16" s="13">
        <v>1115</v>
      </c>
      <c r="B16" s="5" t="s">
        <v>25</v>
      </c>
      <c r="C16" s="6" t="str">
        <f t="shared" si="0"/>
        <v>CUENTA</v>
      </c>
    </row>
    <row r="17" spans="1:3" x14ac:dyDescent="0.25">
      <c r="A17" s="13">
        <v>111505</v>
      </c>
      <c r="B17" s="5" t="s">
        <v>24</v>
      </c>
      <c r="C17" s="6" t="str">
        <f t="shared" si="0"/>
        <v>SUBCUENTA</v>
      </c>
    </row>
    <row r="18" spans="1:3" x14ac:dyDescent="0.25">
      <c r="A18" s="13">
        <v>111510</v>
      </c>
      <c r="B18" s="5" t="s">
        <v>22</v>
      </c>
      <c r="C18" s="6" t="str">
        <f t="shared" si="0"/>
        <v>SUBCUENTA</v>
      </c>
    </row>
    <row r="19" spans="1:3" x14ac:dyDescent="0.25">
      <c r="A19" s="13">
        <v>1120</v>
      </c>
      <c r="B19" s="5" t="s">
        <v>26</v>
      </c>
      <c r="C19" s="6" t="str">
        <f t="shared" si="0"/>
        <v>CUENTA</v>
      </c>
    </row>
    <row r="20" spans="1:3" x14ac:dyDescent="0.25">
      <c r="A20" s="13">
        <v>112005</v>
      </c>
      <c r="B20" s="5" t="s">
        <v>23</v>
      </c>
      <c r="C20" s="6" t="str">
        <f t="shared" si="0"/>
        <v>SUBCUENTA</v>
      </c>
    </row>
    <row r="21" spans="1:3" x14ac:dyDescent="0.25">
      <c r="A21" s="13">
        <v>112010</v>
      </c>
      <c r="B21" s="5" t="s">
        <v>27</v>
      </c>
      <c r="C21" s="6" t="str">
        <f t="shared" si="0"/>
        <v>SUBCUENTA</v>
      </c>
    </row>
    <row r="22" spans="1:3" x14ac:dyDescent="0.25">
      <c r="A22" s="13">
        <v>112015</v>
      </c>
      <c r="B22" s="5" t="s">
        <v>28</v>
      </c>
      <c r="C22" s="6" t="str">
        <f t="shared" si="0"/>
        <v>SUBCUENTA</v>
      </c>
    </row>
    <row r="23" spans="1:3" x14ac:dyDescent="0.25">
      <c r="A23" s="13">
        <v>1125</v>
      </c>
      <c r="B23" s="5" t="s">
        <v>29</v>
      </c>
      <c r="C23" s="6" t="str">
        <f t="shared" si="0"/>
        <v>CUENTA</v>
      </c>
    </row>
    <row r="24" spans="1:3" x14ac:dyDescent="0.25">
      <c r="A24" s="13">
        <v>112505</v>
      </c>
      <c r="B24" s="5" t="s">
        <v>30</v>
      </c>
      <c r="C24" s="6" t="str">
        <f t="shared" si="0"/>
        <v>SUBCUENTA</v>
      </c>
    </row>
    <row r="25" spans="1:3" x14ac:dyDescent="0.25">
      <c r="A25" s="13">
        <v>112510</v>
      </c>
      <c r="B25" s="5" t="s">
        <v>31</v>
      </c>
      <c r="C25" s="6" t="str">
        <f t="shared" si="0"/>
        <v>SUBCUENTA</v>
      </c>
    </row>
    <row r="26" spans="1:3" x14ac:dyDescent="0.25">
      <c r="A26" s="13">
        <v>112515</v>
      </c>
      <c r="B26" s="5" t="s">
        <v>32</v>
      </c>
      <c r="C26" s="6" t="str">
        <f t="shared" si="0"/>
        <v>SUBCUENTA</v>
      </c>
    </row>
    <row r="27" spans="1:3" x14ac:dyDescent="0.25">
      <c r="A27" s="13">
        <v>112520</v>
      </c>
      <c r="B27" s="5" t="s">
        <v>33</v>
      </c>
      <c r="C27" s="6" t="str">
        <f t="shared" si="0"/>
        <v>SUBCUENTA</v>
      </c>
    </row>
    <row r="28" spans="1:3" x14ac:dyDescent="0.25">
      <c r="A28" s="13">
        <v>112525</v>
      </c>
      <c r="B28" s="5" t="s">
        <v>34</v>
      </c>
      <c r="C28" s="6" t="str">
        <f t="shared" si="0"/>
        <v>SUBCUENTA</v>
      </c>
    </row>
    <row r="29" spans="1:3" x14ac:dyDescent="0.25">
      <c r="A29" s="13">
        <v>112530</v>
      </c>
      <c r="B29" s="5" t="s">
        <v>35</v>
      </c>
      <c r="C29" s="6" t="str">
        <f t="shared" si="0"/>
        <v>SUBCUENTA</v>
      </c>
    </row>
    <row r="30" spans="1:3" x14ac:dyDescent="0.25">
      <c r="A30" s="13">
        <v>12</v>
      </c>
      <c r="B30" s="5" t="s">
        <v>36</v>
      </c>
      <c r="C30" s="6" t="str">
        <f t="shared" si="0"/>
        <v>GRUPO</v>
      </c>
    </row>
    <row r="31" spans="1:3" x14ac:dyDescent="0.25">
      <c r="A31" s="13">
        <v>1205</v>
      </c>
      <c r="B31" s="5" t="s">
        <v>37</v>
      </c>
      <c r="C31" s="6" t="str">
        <f t="shared" si="0"/>
        <v>CUENTA</v>
      </c>
    </row>
    <row r="32" spans="1:3" x14ac:dyDescent="0.25">
      <c r="A32" s="13">
        <v>120505</v>
      </c>
      <c r="B32" s="5" t="s">
        <v>38</v>
      </c>
      <c r="C32" s="6" t="str">
        <f t="shared" si="0"/>
        <v>SUBCUENTA</v>
      </c>
    </row>
    <row r="33" spans="1:3" x14ac:dyDescent="0.25">
      <c r="A33" s="13">
        <v>120510</v>
      </c>
      <c r="B33" s="5" t="s">
        <v>39</v>
      </c>
      <c r="C33" s="6" t="str">
        <f t="shared" si="0"/>
        <v>SUBCUENTA</v>
      </c>
    </row>
    <row r="34" spans="1:3" x14ac:dyDescent="0.25">
      <c r="A34" s="13">
        <v>120515</v>
      </c>
      <c r="B34" s="5" t="s">
        <v>40</v>
      </c>
      <c r="C34" s="6" t="str">
        <f t="shared" si="0"/>
        <v>SUBCUENTA</v>
      </c>
    </row>
    <row r="35" spans="1:3" x14ac:dyDescent="0.25">
      <c r="A35" s="13">
        <v>120520</v>
      </c>
      <c r="B35" s="5" t="s">
        <v>41</v>
      </c>
      <c r="C35" s="6" t="str">
        <f t="shared" si="0"/>
        <v>SUBCUENTA</v>
      </c>
    </row>
    <row r="36" spans="1:3" x14ac:dyDescent="0.25">
      <c r="A36" s="13">
        <v>120525</v>
      </c>
      <c r="B36" s="5" t="s">
        <v>42</v>
      </c>
      <c r="C36" s="6" t="str">
        <f t="shared" si="0"/>
        <v>SUBCUENTA</v>
      </c>
    </row>
    <row r="37" spans="1:3" x14ac:dyDescent="0.25">
      <c r="A37" s="13">
        <v>120530</v>
      </c>
      <c r="B37" s="5" t="s">
        <v>43</v>
      </c>
      <c r="C37" s="6" t="str">
        <f t="shared" si="0"/>
        <v>SUBCUENTA</v>
      </c>
    </row>
    <row r="38" spans="1:3" x14ac:dyDescent="0.25">
      <c r="A38" s="13">
        <v>120535</v>
      </c>
      <c r="B38" s="5" t="s">
        <v>44</v>
      </c>
      <c r="C38" s="6" t="str">
        <f t="shared" si="0"/>
        <v>SUBCUENTA</v>
      </c>
    </row>
    <row r="39" spans="1:3" x14ac:dyDescent="0.25">
      <c r="A39" s="13">
        <v>120540</v>
      </c>
      <c r="B39" s="5" t="s">
        <v>45</v>
      </c>
      <c r="C39" s="6" t="str">
        <f t="shared" si="0"/>
        <v>SUBCUENTA</v>
      </c>
    </row>
    <row r="40" spans="1:3" x14ac:dyDescent="0.25">
      <c r="A40" s="13">
        <v>120545</v>
      </c>
      <c r="B40" s="5" t="s">
        <v>46</v>
      </c>
      <c r="C40" s="6" t="str">
        <f t="shared" si="0"/>
        <v>SUBCUENTA</v>
      </c>
    </row>
    <row r="41" spans="1:3" x14ac:dyDescent="0.25">
      <c r="A41" s="13">
        <v>120550</v>
      </c>
      <c r="B41" s="5" t="s">
        <v>47</v>
      </c>
      <c r="C41" s="6" t="str">
        <f t="shared" si="0"/>
        <v>SUBCUENTA</v>
      </c>
    </row>
    <row r="42" spans="1:3" x14ac:dyDescent="0.25">
      <c r="A42" s="13">
        <v>120555</v>
      </c>
      <c r="B42" s="5" t="s">
        <v>48</v>
      </c>
      <c r="C42" s="6" t="str">
        <f t="shared" si="0"/>
        <v>SUBCUENTA</v>
      </c>
    </row>
    <row r="43" spans="1:3" x14ac:dyDescent="0.25">
      <c r="A43" s="13">
        <v>120560</v>
      </c>
      <c r="B43" s="5" t="s">
        <v>49</v>
      </c>
      <c r="C43" s="6" t="str">
        <f t="shared" si="0"/>
        <v>SUBCUENTA</v>
      </c>
    </row>
    <row r="44" spans="1:3" x14ac:dyDescent="0.25">
      <c r="A44" s="13">
        <v>120565</v>
      </c>
      <c r="B44" s="5" t="s">
        <v>50</v>
      </c>
      <c r="C44" s="6" t="str">
        <f t="shared" si="0"/>
        <v>SUBCUENTA</v>
      </c>
    </row>
    <row r="45" spans="1:3" x14ac:dyDescent="0.25">
      <c r="A45" s="13">
        <v>120570</v>
      </c>
      <c r="B45" s="5" t="s">
        <v>51</v>
      </c>
      <c r="C45" s="6" t="str">
        <f t="shared" si="0"/>
        <v>SUBCUENTA</v>
      </c>
    </row>
    <row r="46" spans="1:3" x14ac:dyDescent="0.25">
      <c r="A46" s="13">
        <v>120599</v>
      </c>
      <c r="B46" s="5" t="s">
        <v>52</v>
      </c>
      <c r="C46" s="6" t="str">
        <f t="shared" si="0"/>
        <v>SUBCUENTA</v>
      </c>
    </row>
    <row r="47" spans="1:3" x14ac:dyDescent="0.25">
      <c r="A47" s="13">
        <v>1210</v>
      </c>
      <c r="B47" s="5" t="s">
        <v>53</v>
      </c>
      <c r="C47" s="6" t="str">
        <f t="shared" si="0"/>
        <v>CUENTA</v>
      </c>
    </row>
    <row r="48" spans="1:3" x14ac:dyDescent="0.25">
      <c r="A48" s="13">
        <v>121005</v>
      </c>
      <c r="B48" s="5" t="s">
        <v>38</v>
      </c>
      <c r="C48" s="6" t="str">
        <f t="shared" si="0"/>
        <v>SUBCUENTA</v>
      </c>
    </row>
    <row r="49" spans="1:3" x14ac:dyDescent="0.25">
      <c r="A49" s="13">
        <v>121010</v>
      </c>
      <c r="B49" s="5" t="s">
        <v>39</v>
      </c>
      <c r="C49" s="6" t="str">
        <f t="shared" si="0"/>
        <v>SUBCUENTA</v>
      </c>
    </row>
    <row r="50" spans="1:3" x14ac:dyDescent="0.25">
      <c r="A50" s="13">
        <v>121015</v>
      </c>
      <c r="B50" s="5" t="s">
        <v>40</v>
      </c>
      <c r="C50" s="6" t="str">
        <f t="shared" si="0"/>
        <v>SUBCUENTA</v>
      </c>
    </row>
    <row r="51" spans="1:3" x14ac:dyDescent="0.25">
      <c r="A51" s="13">
        <v>121020</v>
      </c>
      <c r="B51" s="5" t="s">
        <v>41</v>
      </c>
      <c r="C51" s="6" t="str">
        <f t="shared" si="0"/>
        <v>SUBCUENTA</v>
      </c>
    </row>
    <row r="52" spans="1:3" x14ac:dyDescent="0.25">
      <c r="A52" s="13">
        <v>121025</v>
      </c>
      <c r="B52" s="5" t="s">
        <v>42</v>
      </c>
      <c r="C52" s="6" t="str">
        <f t="shared" si="0"/>
        <v>SUBCUENTA</v>
      </c>
    </row>
    <row r="53" spans="1:3" x14ac:dyDescent="0.25">
      <c r="A53" s="13">
        <v>121030</v>
      </c>
      <c r="B53" s="5" t="s">
        <v>43</v>
      </c>
      <c r="C53" s="6" t="str">
        <f t="shared" si="0"/>
        <v>SUBCUENTA</v>
      </c>
    </row>
    <row r="54" spans="1:3" x14ac:dyDescent="0.25">
      <c r="A54" s="13">
        <v>121035</v>
      </c>
      <c r="B54" s="5" t="s">
        <v>44</v>
      </c>
      <c r="C54" s="6" t="str">
        <f t="shared" si="0"/>
        <v>SUBCUENTA</v>
      </c>
    </row>
    <row r="55" spans="1:3" x14ac:dyDescent="0.25">
      <c r="A55" s="13">
        <v>121040</v>
      </c>
      <c r="B55" s="5" t="s">
        <v>45</v>
      </c>
      <c r="C55" s="6" t="str">
        <f t="shared" si="0"/>
        <v>SUBCUENTA</v>
      </c>
    </row>
    <row r="56" spans="1:3" x14ac:dyDescent="0.25">
      <c r="A56" s="13">
        <v>121045</v>
      </c>
      <c r="B56" s="5" t="s">
        <v>46</v>
      </c>
      <c r="C56" s="6" t="str">
        <f t="shared" si="0"/>
        <v>SUBCUENTA</v>
      </c>
    </row>
    <row r="57" spans="1:3" x14ac:dyDescent="0.25">
      <c r="A57" s="13">
        <v>121050</v>
      </c>
      <c r="B57" s="5" t="s">
        <v>47</v>
      </c>
      <c r="C57" s="6" t="str">
        <f t="shared" si="0"/>
        <v>SUBCUENTA</v>
      </c>
    </row>
    <row r="58" spans="1:3" x14ac:dyDescent="0.25">
      <c r="A58" s="13">
        <v>121055</v>
      </c>
      <c r="B58" s="5" t="s">
        <v>48</v>
      </c>
      <c r="C58" s="6" t="str">
        <f t="shared" si="0"/>
        <v>SUBCUENTA</v>
      </c>
    </row>
    <row r="59" spans="1:3" x14ac:dyDescent="0.25">
      <c r="A59" s="13">
        <v>121060</v>
      </c>
      <c r="B59" s="5" t="s">
        <v>49</v>
      </c>
      <c r="C59" s="6" t="str">
        <f t="shared" si="0"/>
        <v>SUBCUENTA</v>
      </c>
    </row>
    <row r="60" spans="1:3" x14ac:dyDescent="0.25">
      <c r="A60" s="13">
        <v>121065</v>
      </c>
      <c r="B60" s="5" t="s">
        <v>50</v>
      </c>
      <c r="C60" s="6" t="str">
        <f t="shared" si="0"/>
        <v>SUBCUENTA</v>
      </c>
    </row>
    <row r="61" spans="1:3" x14ac:dyDescent="0.25">
      <c r="A61" s="13">
        <v>121070</v>
      </c>
      <c r="B61" s="5" t="s">
        <v>51</v>
      </c>
      <c r="C61" s="6" t="str">
        <f t="shared" si="0"/>
        <v>SUBCUENTA</v>
      </c>
    </row>
    <row r="62" spans="1:3" x14ac:dyDescent="0.25">
      <c r="A62" s="13">
        <v>121099</v>
      </c>
      <c r="B62" s="5" t="s">
        <v>52</v>
      </c>
      <c r="C62" s="6" t="str">
        <f t="shared" si="0"/>
        <v>SUBCUENTA</v>
      </c>
    </row>
    <row r="63" spans="1:3" x14ac:dyDescent="0.25">
      <c r="A63" s="13">
        <v>1215</v>
      </c>
      <c r="B63" s="5" t="s">
        <v>54</v>
      </c>
      <c r="C63" s="6" t="str">
        <f t="shared" si="0"/>
        <v>CUENTA</v>
      </c>
    </row>
    <row r="64" spans="1:3" x14ac:dyDescent="0.25">
      <c r="A64" s="13">
        <v>121505</v>
      </c>
      <c r="B64" s="5" t="s">
        <v>55</v>
      </c>
      <c r="C64" s="6" t="str">
        <f t="shared" si="0"/>
        <v>SUBCUENTA</v>
      </c>
    </row>
    <row r="65" spans="1:3" x14ac:dyDescent="0.25">
      <c r="A65" s="13">
        <v>121510</v>
      </c>
      <c r="B65" s="5" t="s">
        <v>56</v>
      </c>
      <c r="C65" s="6" t="str">
        <f t="shared" si="0"/>
        <v>SUBCUENTA</v>
      </c>
    </row>
    <row r="66" spans="1:3" x14ac:dyDescent="0.25">
      <c r="A66" s="13">
        <v>121515</v>
      </c>
      <c r="B66" s="5" t="s">
        <v>57</v>
      </c>
      <c r="C66" s="6" t="str">
        <f t="shared" si="0"/>
        <v>SUBCUENTA</v>
      </c>
    </row>
    <row r="67" spans="1:3" x14ac:dyDescent="0.25">
      <c r="A67" s="13">
        <v>121520</v>
      </c>
      <c r="B67" s="5" t="s">
        <v>58</v>
      </c>
      <c r="C67" s="6" t="str">
        <f t="shared" si="0"/>
        <v>SUBCUENTA</v>
      </c>
    </row>
    <row r="68" spans="1:3" x14ac:dyDescent="0.25">
      <c r="A68" s="13">
        <v>121595</v>
      </c>
      <c r="B68" s="5" t="s">
        <v>59</v>
      </c>
      <c r="C68" s="6" t="str">
        <f t="shared" si="0"/>
        <v>SUBCUENTA</v>
      </c>
    </row>
    <row r="69" spans="1:3" x14ac:dyDescent="0.25">
      <c r="A69" s="13">
        <v>1220</v>
      </c>
      <c r="B69" s="5" t="s">
        <v>60</v>
      </c>
      <c r="C69" s="6" t="str">
        <f t="shared" si="0"/>
        <v>CUENTA</v>
      </c>
    </row>
    <row r="70" spans="1:3" x14ac:dyDescent="0.25">
      <c r="A70" s="13">
        <v>122005</v>
      </c>
      <c r="B70" s="5" t="s">
        <v>61</v>
      </c>
      <c r="C70" s="6" t="str">
        <f t="shared" si="0"/>
        <v>SUBCUENTA</v>
      </c>
    </row>
    <row r="71" spans="1:3" x14ac:dyDescent="0.25">
      <c r="A71" s="13">
        <v>122010</v>
      </c>
      <c r="B71" s="5" t="s">
        <v>62</v>
      </c>
      <c r="C71" s="6" t="str">
        <f t="shared" si="0"/>
        <v>SUBCUENTA</v>
      </c>
    </row>
    <row r="72" spans="1:3" x14ac:dyDescent="0.25">
      <c r="A72" s="13">
        <v>122015</v>
      </c>
      <c r="B72" s="5" t="s">
        <v>63</v>
      </c>
      <c r="C72" s="6" t="str">
        <f t="shared" ref="C72:C135" si="1">IF(LEN(A72)=1,"CLASE",IF(LEN(A72)=2,"GRUPO",IF(LEN(A72)=4,"CUENTA",IF(LEN(A72)=6,"SUBCUENTA",""))))</f>
        <v>SUBCUENTA</v>
      </c>
    </row>
    <row r="73" spans="1:3" x14ac:dyDescent="0.25">
      <c r="A73" s="13">
        <v>122095</v>
      </c>
      <c r="B73" s="5" t="s">
        <v>64</v>
      </c>
      <c r="C73" s="6" t="str">
        <f t="shared" si="1"/>
        <v>SUBCUENTA</v>
      </c>
    </row>
    <row r="74" spans="1:3" x14ac:dyDescent="0.25">
      <c r="A74" s="13">
        <v>1225</v>
      </c>
      <c r="B74" s="5" t="s">
        <v>65</v>
      </c>
      <c r="C74" s="6" t="str">
        <f t="shared" si="1"/>
        <v>CUENTA</v>
      </c>
    </row>
    <row r="75" spans="1:3" x14ac:dyDescent="0.25">
      <c r="A75" s="13">
        <v>122505</v>
      </c>
      <c r="B75" s="5" t="s">
        <v>66</v>
      </c>
      <c r="C75" s="6" t="str">
        <f t="shared" si="1"/>
        <v>SUBCUENTA</v>
      </c>
    </row>
    <row r="76" spans="1:3" x14ac:dyDescent="0.25">
      <c r="A76" s="13">
        <v>122510</v>
      </c>
      <c r="B76" s="5" t="s">
        <v>67</v>
      </c>
      <c r="C76" s="6" t="str">
        <f t="shared" si="1"/>
        <v>SUBCUENTA</v>
      </c>
    </row>
    <row r="77" spans="1:3" x14ac:dyDescent="0.25">
      <c r="A77" s="13">
        <v>122515</v>
      </c>
      <c r="B77" s="5" t="s">
        <v>68</v>
      </c>
      <c r="C77" s="6" t="str">
        <f t="shared" si="1"/>
        <v>SUBCUENTA</v>
      </c>
    </row>
    <row r="78" spans="1:3" x14ac:dyDescent="0.25">
      <c r="A78" s="13">
        <v>122520</v>
      </c>
      <c r="B78" s="5" t="s">
        <v>69</v>
      </c>
      <c r="C78" s="6" t="str">
        <f t="shared" si="1"/>
        <v>SUBCUENTA</v>
      </c>
    </row>
    <row r="79" spans="1:3" x14ac:dyDescent="0.25">
      <c r="A79" s="13">
        <v>122525</v>
      </c>
      <c r="B79" s="5" t="s">
        <v>70</v>
      </c>
      <c r="C79" s="6" t="str">
        <f t="shared" si="1"/>
        <v>SUBCUENTA</v>
      </c>
    </row>
    <row r="80" spans="1:3" x14ac:dyDescent="0.25">
      <c r="A80" s="13">
        <v>122530</v>
      </c>
      <c r="B80" s="5" t="s">
        <v>71</v>
      </c>
      <c r="C80" s="6" t="str">
        <f t="shared" si="1"/>
        <v>SUBCUENTA</v>
      </c>
    </row>
    <row r="81" spans="1:3" x14ac:dyDescent="0.25">
      <c r="A81" s="13">
        <v>122535</v>
      </c>
      <c r="B81" s="5" t="s">
        <v>72</v>
      </c>
      <c r="C81" s="6" t="str">
        <f t="shared" si="1"/>
        <v>SUBCUENTA</v>
      </c>
    </row>
    <row r="82" spans="1:3" x14ac:dyDescent="0.25">
      <c r="A82" s="13">
        <v>122540</v>
      </c>
      <c r="B82" s="5" t="s">
        <v>73</v>
      </c>
      <c r="C82" s="6" t="str">
        <f t="shared" si="1"/>
        <v>SUBCUENTA</v>
      </c>
    </row>
    <row r="83" spans="1:3" x14ac:dyDescent="0.25">
      <c r="A83" s="13">
        <v>122545</v>
      </c>
      <c r="B83" s="5" t="s">
        <v>74</v>
      </c>
      <c r="C83" s="6" t="str">
        <f t="shared" si="1"/>
        <v>SUBCUENTA</v>
      </c>
    </row>
    <row r="84" spans="1:3" x14ac:dyDescent="0.25">
      <c r="A84" s="13">
        <v>122595</v>
      </c>
      <c r="B84" s="5" t="s">
        <v>59</v>
      </c>
      <c r="C84" s="6" t="str">
        <f t="shared" si="1"/>
        <v>SUBCUENTA</v>
      </c>
    </row>
    <row r="85" spans="1:3" x14ac:dyDescent="0.25">
      <c r="A85" s="13">
        <v>1230</v>
      </c>
      <c r="B85" s="5" t="s">
        <v>75</v>
      </c>
      <c r="C85" s="6" t="str">
        <f t="shared" si="1"/>
        <v>CUENTA</v>
      </c>
    </row>
    <row r="86" spans="1:3" x14ac:dyDescent="0.25">
      <c r="A86" s="13">
        <v>123005</v>
      </c>
      <c r="B86" s="5" t="s">
        <v>76</v>
      </c>
      <c r="C86" s="6" t="str">
        <f t="shared" si="1"/>
        <v>SUBCUENTA</v>
      </c>
    </row>
    <row r="87" spans="1:3" x14ac:dyDescent="0.25">
      <c r="A87" s="13">
        <v>123010</v>
      </c>
      <c r="B87" s="5" t="s">
        <v>77</v>
      </c>
      <c r="C87" s="6" t="str">
        <f t="shared" si="1"/>
        <v>SUBCUENTA</v>
      </c>
    </row>
    <row r="88" spans="1:3" x14ac:dyDescent="0.25">
      <c r="A88" s="13">
        <v>123015</v>
      </c>
      <c r="B88" s="5" t="s">
        <v>78</v>
      </c>
      <c r="C88" s="6" t="str">
        <f t="shared" si="1"/>
        <v>SUBCUENTA</v>
      </c>
    </row>
    <row r="89" spans="1:3" x14ac:dyDescent="0.25">
      <c r="A89" s="13">
        <v>1235</v>
      </c>
      <c r="B89" s="5" t="s">
        <v>79</v>
      </c>
      <c r="C89" s="6" t="str">
        <f t="shared" si="1"/>
        <v>CUENTA</v>
      </c>
    </row>
    <row r="90" spans="1:3" x14ac:dyDescent="0.25">
      <c r="A90" s="13">
        <v>123505</v>
      </c>
      <c r="B90" s="5" t="s">
        <v>80</v>
      </c>
      <c r="C90" s="6" t="str">
        <f t="shared" si="1"/>
        <v>SUBCUENTA</v>
      </c>
    </row>
    <row r="91" spans="1:3" x14ac:dyDescent="0.25">
      <c r="A91" s="13">
        <v>123510</v>
      </c>
      <c r="B91" s="5" t="s">
        <v>81</v>
      </c>
      <c r="C91" s="6" t="str">
        <f t="shared" si="1"/>
        <v>SUBCUENTA</v>
      </c>
    </row>
    <row r="92" spans="1:3" x14ac:dyDescent="0.25">
      <c r="A92" s="13">
        <v>123515</v>
      </c>
      <c r="B92" s="5" t="s">
        <v>82</v>
      </c>
      <c r="C92" s="6" t="str">
        <f t="shared" si="1"/>
        <v>SUBCUENTA</v>
      </c>
    </row>
    <row r="93" spans="1:3" x14ac:dyDescent="0.25">
      <c r="A93" s="13">
        <v>123520</v>
      </c>
      <c r="B93" s="5" t="s">
        <v>83</v>
      </c>
      <c r="C93" s="6" t="str">
        <f t="shared" si="1"/>
        <v>SUBCUENTA</v>
      </c>
    </row>
    <row r="94" spans="1:3" x14ac:dyDescent="0.25">
      <c r="A94" s="13">
        <v>123525</v>
      </c>
      <c r="B94" s="5" t="s">
        <v>84</v>
      </c>
      <c r="C94" s="6" t="str">
        <f t="shared" si="1"/>
        <v>SUBCUENTA</v>
      </c>
    </row>
    <row r="95" spans="1:3" x14ac:dyDescent="0.25">
      <c r="A95" s="13">
        <v>123530</v>
      </c>
      <c r="B95" s="5" t="s">
        <v>85</v>
      </c>
      <c r="C95" s="6" t="str">
        <f t="shared" si="1"/>
        <v>SUBCUENTA</v>
      </c>
    </row>
    <row r="96" spans="1:3" x14ac:dyDescent="0.25">
      <c r="A96" s="13">
        <v>123535</v>
      </c>
      <c r="B96" s="5" t="s">
        <v>86</v>
      </c>
      <c r="C96" s="6" t="str">
        <f t="shared" si="1"/>
        <v>SUBCUENTA</v>
      </c>
    </row>
    <row r="97" spans="1:3" x14ac:dyDescent="0.25">
      <c r="A97" s="13">
        <v>123540</v>
      </c>
      <c r="B97" s="5" t="s">
        <v>87</v>
      </c>
      <c r="C97" s="6" t="str">
        <f t="shared" si="1"/>
        <v>SUBCUENTA</v>
      </c>
    </row>
    <row r="98" spans="1:3" x14ac:dyDescent="0.25">
      <c r="A98" s="13">
        <v>123545</v>
      </c>
      <c r="B98" s="5" t="s">
        <v>88</v>
      </c>
      <c r="C98" s="6" t="str">
        <f t="shared" si="1"/>
        <v>SUBCUENTA</v>
      </c>
    </row>
    <row r="99" spans="1:3" x14ac:dyDescent="0.25">
      <c r="A99" s="13">
        <v>123550</v>
      </c>
      <c r="B99" s="5" t="s">
        <v>89</v>
      </c>
      <c r="C99" s="6" t="str">
        <f t="shared" si="1"/>
        <v>SUBCUENTA</v>
      </c>
    </row>
    <row r="100" spans="1:3" x14ac:dyDescent="0.25">
      <c r="A100" s="13">
        <v>123555</v>
      </c>
      <c r="B100" s="5" t="s">
        <v>90</v>
      </c>
      <c r="C100" s="6" t="str">
        <f t="shared" si="1"/>
        <v>SUBCUENTA</v>
      </c>
    </row>
    <row r="101" spans="1:3" x14ac:dyDescent="0.25">
      <c r="A101" s="13">
        <v>123560</v>
      </c>
      <c r="B101" s="5" t="s">
        <v>91</v>
      </c>
      <c r="C101" s="6" t="str">
        <f t="shared" si="1"/>
        <v>SUBCUENTA</v>
      </c>
    </row>
    <row r="102" spans="1:3" x14ac:dyDescent="0.25">
      <c r="A102" s="13">
        <v>123565</v>
      </c>
      <c r="B102" s="5" t="s">
        <v>92</v>
      </c>
      <c r="C102" s="6" t="str">
        <f t="shared" si="1"/>
        <v>SUBCUENTA</v>
      </c>
    </row>
    <row r="103" spans="1:3" x14ac:dyDescent="0.25">
      <c r="A103" s="13">
        <v>123570</v>
      </c>
      <c r="B103" s="5" t="s">
        <v>93</v>
      </c>
      <c r="C103" s="6" t="str">
        <f t="shared" si="1"/>
        <v>SUBCUENTA</v>
      </c>
    </row>
    <row r="104" spans="1:3" x14ac:dyDescent="0.25">
      <c r="A104" s="13">
        <v>123595</v>
      </c>
      <c r="B104" s="5" t="s">
        <v>59</v>
      </c>
      <c r="C104" s="6" t="str">
        <f t="shared" si="1"/>
        <v>SUBCUENTA</v>
      </c>
    </row>
    <row r="105" spans="1:3" x14ac:dyDescent="0.25">
      <c r="A105" s="13">
        <v>1240</v>
      </c>
      <c r="B105" s="5" t="s">
        <v>94</v>
      </c>
      <c r="C105" s="6" t="str">
        <f t="shared" si="1"/>
        <v>CUENTA</v>
      </c>
    </row>
    <row r="106" spans="1:3" x14ac:dyDescent="0.25">
      <c r="A106" s="13">
        <v>124005</v>
      </c>
      <c r="B106" s="5" t="s">
        <v>95</v>
      </c>
      <c r="C106" s="6" t="str">
        <f t="shared" si="1"/>
        <v>SUBCUENTA</v>
      </c>
    </row>
    <row r="107" spans="1:3" x14ac:dyDescent="0.25">
      <c r="A107" s="13">
        <v>124010</v>
      </c>
      <c r="B107" s="5" t="s">
        <v>96</v>
      </c>
      <c r="C107" s="6" t="str">
        <f t="shared" si="1"/>
        <v>SUBCUENTA</v>
      </c>
    </row>
    <row r="108" spans="1:3" x14ac:dyDescent="0.25">
      <c r="A108" s="13">
        <v>124015</v>
      </c>
      <c r="B108" s="5" t="s">
        <v>97</v>
      </c>
      <c r="C108" s="6" t="str">
        <f t="shared" si="1"/>
        <v>SUBCUENTA</v>
      </c>
    </row>
    <row r="109" spans="1:3" x14ac:dyDescent="0.25">
      <c r="A109" s="13">
        <v>124095</v>
      </c>
      <c r="B109" s="5" t="s">
        <v>64</v>
      </c>
      <c r="C109" s="6" t="str">
        <f t="shared" si="1"/>
        <v>SUBCUENTA</v>
      </c>
    </row>
    <row r="110" spans="1:3" x14ac:dyDescent="0.25">
      <c r="A110" s="13">
        <v>1245</v>
      </c>
      <c r="B110" s="5" t="s">
        <v>98</v>
      </c>
      <c r="C110" s="6" t="str">
        <f t="shared" si="1"/>
        <v>CUENTA</v>
      </c>
    </row>
    <row r="111" spans="1:3" x14ac:dyDescent="0.25">
      <c r="A111" s="13">
        <v>124505</v>
      </c>
      <c r="B111" s="5" t="s">
        <v>99</v>
      </c>
      <c r="C111" s="6" t="str">
        <f t="shared" si="1"/>
        <v>SUBCUENTA</v>
      </c>
    </row>
    <row r="112" spans="1:3" x14ac:dyDescent="0.25">
      <c r="A112" s="13">
        <v>124510</v>
      </c>
      <c r="B112" s="5" t="s">
        <v>100</v>
      </c>
      <c r="C112" s="6" t="str">
        <f t="shared" si="1"/>
        <v>SUBCUENTA</v>
      </c>
    </row>
    <row r="113" spans="1:3" x14ac:dyDescent="0.25">
      <c r="A113" s="13">
        <v>1250</v>
      </c>
      <c r="B113" s="5" t="s">
        <v>101</v>
      </c>
      <c r="C113" s="6" t="str">
        <f t="shared" si="1"/>
        <v>CUENTA</v>
      </c>
    </row>
    <row r="114" spans="1:3" x14ac:dyDescent="0.25">
      <c r="A114" s="13">
        <v>125005</v>
      </c>
      <c r="B114" s="5" t="s">
        <v>37</v>
      </c>
      <c r="C114" s="6" t="str">
        <f t="shared" si="1"/>
        <v>SUBCUENTA</v>
      </c>
    </row>
    <row r="115" spans="1:3" x14ac:dyDescent="0.25">
      <c r="A115" s="13">
        <v>125010</v>
      </c>
      <c r="B115" s="5" t="s">
        <v>53</v>
      </c>
      <c r="C115" s="6" t="str">
        <f t="shared" si="1"/>
        <v>SUBCUENTA</v>
      </c>
    </row>
    <row r="116" spans="1:3" x14ac:dyDescent="0.25">
      <c r="A116" s="13">
        <v>125015</v>
      </c>
      <c r="B116" s="5" t="s">
        <v>54</v>
      </c>
      <c r="C116" s="6" t="str">
        <f t="shared" si="1"/>
        <v>SUBCUENTA</v>
      </c>
    </row>
    <row r="117" spans="1:3" x14ac:dyDescent="0.25">
      <c r="A117" s="13">
        <v>125020</v>
      </c>
      <c r="B117" s="5" t="s">
        <v>60</v>
      </c>
      <c r="C117" s="6" t="str">
        <f t="shared" si="1"/>
        <v>SUBCUENTA</v>
      </c>
    </row>
    <row r="118" spans="1:3" x14ac:dyDescent="0.25">
      <c r="A118" s="13">
        <v>125025</v>
      </c>
      <c r="B118" s="5" t="s">
        <v>65</v>
      </c>
      <c r="C118" s="6" t="str">
        <f t="shared" si="1"/>
        <v>SUBCUENTA</v>
      </c>
    </row>
    <row r="119" spans="1:3" x14ac:dyDescent="0.25">
      <c r="A119" s="13">
        <v>125030</v>
      </c>
      <c r="B119" s="5" t="s">
        <v>75</v>
      </c>
      <c r="C119" s="6" t="str">
        <f t="shared" si="1"/>
        <v>SUBCUENTA</v>
      </c>
    </row>
    <row r="120" spans="1:3" x14ac:dyDescent="0.25">
      <c r="A120" s="13">
        <v>125035</v>
      </c>
      <c r="B120" s="5" t="s">
        <v>79</v>
      </c>
      <c r="C120" s="6" t="str">
        <f t="shared" si="1"/>
        <v>SUBCUENTA</v>
      </c>
    </row>
    <row r="121" spans="1:3" x14ac:dyDescent="0.25">
      <c r="A121" s="13">
        <v>125040</v>
      </c>
      <c r="B121" s="5" t="s">
        <v>102</v>
      </c>
      <c r="C121" s="6" t="str">
        <f t="shared" si="1"/>
        <v>SUBCUENTA</v>
      </c>
    </row>
    <row r="122" spans="1:3" x14ac:dyDescent="0.25">
      <c r="A122" s="13">
        <v>125099</v>
      </c>
      <c r="B122" s="5" t="s">
        <v>52</v>
      </c>
      <c r="C122" s="6" t="str">
        <f t="shared" si="1"/>
        <v>SUBCUENTA</v>
      </c>
    </row>
    <row r="123" spans="1:3" x14ac:dyDescent="0.25">
      <c r="A123" s="13">
        <v>1255</v>
      </c>
      <c r="B123" s="5" t="s">
        <v>103</v>
      </c>
      <c r="C123" s="6" t="str">
        <f t="shared" si="1"/>
        <v>CUENTA</v>
      </c>
    </row>
    <row r="124" spans="1:3" x14ac:dyDescent="0.25">
      <c r="A124" s="13">
        <v>125505</v>
      </c>
      <c r="B124" s="5" t="s">
        <v>104</v>
      </c>
      <c r="C124" s="6" t="str">
        <f t="shared" si="1"/>
        <v>SUBCUENTA</v>
      </c>
    </row>
    <row r="125" spans="1:3" x14ac:dyDescent="0.25">
      <c r="A125" s="13">
        <v>125510</v>
      </c>
      <c r="B125" s="5" t="s">
        <v>105</v>
      </c>
      <c r="C125" s="6" t="str">
        <f t="shared" si="1"/>
        <v>SUBCUENTA</v>
      </c>
    </row>
    <row r="126" spans="1:3" x14ac:dyDescent="0.25">
      <c r="A126" s="13">
        <v>125515</v>
      </c>
      <c r="B126" s="5" t="s">
        <v>106</v>
      </c>
      <c r="C126" s="6" t="str">
        <f t="shared" si="1"/>
        <v>SUBCUENTA</v>
      </c>
    </row>
    <row r="127" spans="1:3" x14ac:dyDescent="0.25">
      <c r="A127" s="13">
        <v>125595</v>
      </c>
      <c r="B127" s="5" t="s">
        <v>64</v>
      </c>
      <c r="C127" s="6" t="str">
        <f t="shared" si="1"/>
        <v>SUBCUENTA</v>
      </c>
    </row>
    <row r="128" spans="1:3" x14ac:dyDescent="0.25">
      <c r="A128" s="13">
        <v>1260</v>
      </c>
      <c r="B128" s="5" t="s">
        <v>107</v>
      </c>
      <c r="C128" s="6" t="str">
        <f t="shared" si="1"/>
        <v>CUENTA</v>
      </c>
    </row>
    <row r="129" spans="1:3" ht="25.5" x14ac:dyDescent="0.25">
      <c r="A129" s="13" t="s">
        <v>108</v>
      </c>
      <c r="B129" s="5"/>
      <c r="C129" s="6" t="str">
        <f t="shared" si="1"/>
        <v/>
      </c>
    </row>
    <row r="130" spans="1:3" x14ac:dyDescent="0.25">
      <c r="A130" s="13">
        <v>126099</v>
      </c>
      <c r="B130" s="5" t="s">
        <v>52</v>
      </c>
      <c r="C130" s="6" t="str">
        <f t="shared" si="1"/>
        <v>SUBCUENTA</v>
      </c>
    </row>
    <row r="131" spans="1:3" x14ac:dyDescent="0.25">
      <c r="A131" s="13">
        <v>1295</v>
      </c>
      <c r="B131" s="5" t="s">
        <v>109</v>
      </c>
      <c r="C131" s="6" t="str">
        <f t="shared" si="1"/>
        <v>CUENTA</v>
      </c>
    </row>
    <row r="132" spans="1:3" x14ac:dyDescent="0.25">
      <c r="A132" s="13">
        <v>129505</v>
      </c>
      <c r="B132" s="5" t="s">
        <v>110</v>
      </c>
      <c r="C132" s="6" t="str">
        <f t="shared" si="1"/>
        <v>SUBCUENTA</v>
      </c>
    </row>
    <row r="133" spans="1:3" x14ac:dyDescent="0.25">
      <c r="A133" s="13">
        <v>129510</v>
      </c>
      <c r="B133" s="5" t="s">
        <v>111</v>
      </c>
      <c r="C133" s="6" t="str">
        <f t="shared" si="1"/>
        <v>SUBCUENTA</v>
      </c>
    </row>
    <row r="134" spans="1:3" x14ac:dyDescent="0.25">
      <c r="A134" s="13">
        <v>129515</v>
      </c>
      <c r="B134" s="5" t="s">
        <v>112</v>
      </c>
      <c r="C134" s="6" t="str">
        <f t="shared" si="1"/>
        <v>SUBCUENTA</v>
      </c>
    </row>
    <row r="135" spans="1:3" x14ac:dyDescent="0.25">
      <c r="A135" s="13">
        <v>129520</v>
      </c>
      <c r="B135" s="5" t="s">
        <v>113</v>
      </c>
      <c r="C135" s="6" t="str">
        <f t="shared" si="1"/>
        <v>SUBCUENTA</v>
      </c>
    </row>
    <row r="136" spans="1:3" x14ac:dyDescent="0.25">
      <c r="A136" s="13">
        <v>129595</v>
      </c>
      <c r="B136" s="5" t="s">
        <v>114</v>
      </c>
      <c r="C136" s="6" t="str">
        <f t="shared" ref="C136:C199" si="2">IF(LEN(A136)=1,"CLASE",IF(LEN(A136)=2,"GRUPO",IF(LEN(A136)=4,"CUENTA",IF(LEN(A136)=6,"SUBCUENTA",""))))</f>
        <v>SUBCUENTA</v>
      </c>
    </row>
    <row r="137" spans="1:3" x14ac:dyDescent="0.25">
      <c r="A137" s="13">
        <v>129599</v>
      </c>
      <c r="B137" s="5" t="s">
        <v>52</v>
      </c>
      <c r="C137" s="6" t="str">
        <f t="shared" si="2"/>
        <v>SUBCUENTA</v>
      </c>
    </row>
    <row r="138" spans="1:3" x14ac:dyDescent="0.25">
      <c r="A138" s="13">
        <v>1299</v>
      </c>
      <c r="B138" s="5" t="s">
        <v>115</v>
      </c>
      <c r="C138" s="6" t="str">
        <f t="shared" si="2"/>
        <v>CUENTA</v>
      </c>
    </row>
    <row r="139" spans="1:3" x14ac:dyDescent="0.25">
      <c r="A139" s="13">
        <v>129905</v>
      </c>
      <c r="B139" s="5" t="s">
        <v>37</v>
      </c>
      <c r="C139" s="6" t="str">
        <f t="shared" si="2"/>
        <v>SUBCUENTA</v>
      </c>
    </row>
    <row r="140" spans="1:3" x14ac:dyDescent="0.25">
      <c r="A140" s="13">
        <v>129910</v>
      </c>
      <c r="B140" s="5" t="s">
        <v>53</v>
      </c>
      <c r="C140" s="6" t="str">
        <f t="shared" si="2"/>
        <v>SUBCUENTA</v>
      </c>
    </row>
    <row r="141" spans="1:3" x14ac:dyDescent="0.25">
      <c r="A141" s="13">
        <v>129915</v>
      </c>
      <c r="B141" s="5" t="s">
        <v>54</v>
      </c>
      <c r="C141" s="6" t="str">
        <f t="shared" si="2"/>
        <v>SUBCUENTA</v>
      </c>
    </row>
    <row r="142" spans="1:3" x14ac:dyDescent="0.25">
      <c r="A142" s="13">
        <v>129920</v>
      </c>
      <c r="B142" s="5" t="s">
        <v>60</v>
      </c>
      <c r="C142" s="6" t="str">
        <f t="shared" si="2"/>
        <v>SUBCUENTA</v>
      </c>
    </row>
    <row r="143" spans="1:3" x14ac:dyDescent="0.25">
      <c r="A143" s="13">
        <v>129925</v>
      </c>
      <c r="B143" s="5" t="s">
        <v>65</v>
      </c>
      <c r="C143" s="6" t="str">
        <f t="shared" si="2"/>
        <v>SUBCUENTA</v>
      </c>
    </row>
    <row r="144" spans="1:3" x14ac:dyDescent="0.25">
      <c r="A144" s="13">
        <v>129930</v>
      </c>
      <c r="B144" s="5" t="s">
        <v>75</v>
      </c>
      <c r="C144" s="6" t="str">
        <f t="shared" si="2"/>
        <v>SUBCUENTA</v>
      </c>
    </row>
    <row r="145" spans="1:3" x14ac:dyDescent="0.25">
      <c r="A145" s="13">
        <v>129935</v>
      </c>
      <c r="B145" s="5" t="s">
        <v>79</v>
      </c>
      <c r="C145" s="6" t="str">
        <f t="shared" si="2"/>
        <v>SUBCUENTA</v>
      </c>
    </row>
    <row r="146" spans="1:3" x14ac:dyDescent="0.25">
      <c r="A146" s="13">
        <v>129940</v>
      </c>
      <c r="B146" s="5" t="s">
        <v>94</v>
      </c>
      <c r="C146" s="6" t="str">
        <f t="shared" si="2"/>
        <v>SUBCUENTA</v>
      </c>
    </row>
    <row r="147" spans="1:3" x14ac:dyDescent="0.25">
      <c r="A147" s="13">
        <v>129945</v>
      </c>
      <c r="B147" s="5" t="s">
        <v>98</v>
      </c>
      <c r="C147" s="6" t="str">
        <f t="shared" si="2"/>
        <v>SUBCUENTA</v>
      </c>
    </row>
    <row r="148" spans="1:3" x14ac:dyDescent="0.25">
      <c r="A148" s="13">
        <v>129950</v>
      </c>
      <c r="B148" s="5" t="s">
        <v>116</v>
      </c>
      <c r="C148" s="6" t="str">
        <f t="shared" si="2"/>
        <v>SUBCUENTA</v>
      </c>
    </row>
    <row r="149" spans="1:3" x14ac:dyDescent="0.25">
      <c r="A149" s="13">
        <v>129955</v>
      </c>
      <c r="B149" s="5" t="s">
        <v>103</v>
      </c>
      <c r="C149" s="6" t="str">
        <f t="shared" si="2"/>
        <v>SUBCUENTA</v>
      </c>
    </row>
    <row r="150" spans="1:3" x14ac:dyDescent="0.25">
      <c r="A150" s="13">
        <v>129960</v>
      </c>
      <c r="B150" s="5" t="s">
        <v>107</v>
      </c>
      <c r="C150" s="6" t="str">
        <f t="shared" si="2"/>
        <v>SUBCUENTA</v>
      </c>
    </row>
    <row r="151" spans="1:3" x14ac:dyDescent="0.25">
      <c r="A151" s="13">
        <v>129995</v>
      </c>
      <c r="B151" s="5" t="s">
        <v>109</v>
      </c>
      <c r="C151" s="6" t="str">
        <f t="shared" si="2"/>
        <v>SUBCUENTA</v>
      </c>
    </row>
    <row r="152" spans="1:3" x14ac:dyDescent="0.25">
      <c r="A152" s="13">
        <v>13</v>
      </c>
      <c r="B152" s="5" t="s">
        <v>117</v>
      </c>
      <c r="C152" s="6" t="str">
        <f t="shared" si="2"/>
        <v>GRUPO</v>
      </c>
    </row>
    <row r="153" spans="1:3" x14ac:dyDescent="0.25">
      <c r="A153" s="13">
        <v>1305</v>
      </c>
      <c r="B153" s="5" t="s">
        <v>118</v>
      </c>
      <c r="C153" s="6" t="str">
        <f t="shared" si="2"/>
        <v>CUENTA</v>
      </c>
    </row>
    <row r="154" spans="1:3" x14ac:dyDescent="0.25">
      <c r="A154" s="13">
        <v>130505</v>
      </c>
      <c r="B154" s="5" t="s">
        <v>119</v>
      </c>
      <c r="C154" s="6" t="str">
        <f t="shared" si="2"/>
        <v>SUBCUENTA</v>
      </c>
    </row>
    <row r="155" spans="1:3" x14ac:dyDescent="0.25">
      <c r="A155" s="13">
        <v>130510</v>
      </c>
      <c r="B155" s="5" t="s">
        <v>120</v>
      </c>
      <c r="C155" s="6" t="str">
        <f t="shared" si="2"/>
        <v>SUBCUENTA</v>
      </c>
    </row>
    <row r="156" spans="1:3" x14ac:dyDescent="0.25">
      <c r="A156" s="13">
        <v>130515</v>
      </c>
      <c r="B156" s="5" t="s">
        <v>121</v>
      </c>
      <c r="C156" s="6" t="str">
        <f t="shared" si="2"/>
        <v>SUBCUENTA</v>
      </c>
    </row>
    <row r="157" spans="1:3" x14ac:dyDescent="0.25">
      <c r="A157" s="13">
        <v>1310</v>
      </c>
      <c r="B157" s="5" t="s">
        <v>122</v>
      </c>
      <c r="C157" s="6" t="str">
        <f t="shared" si="2"/>
        <v>CUENTA</v>
      </c>
    </row>
    <row r="158" spans="1:3" x14ac:dyDescent="0.25">
      <c r="A158" s="13">
        <v>131005</v>
      </c>
      <c r="B158" s="5" t="s">
        <v>123</v>
      </c>
      <c r="C158" s="6" t="str">
        <f t="shared" si="2"/>
        <v>SUBCUENTA</v>
      </c>
    </row>
    <row r="159" spans="1:3" x14ac:dyDescent="0.25">
      <c r="A159" s="13">
        <v>131010</v>
      </c>
      <c r="B159" s="5" t="s">
        <v>124</v>
      </c>
      <c r="C159" s="6" t="str">
        <f t="shared" si="2"/>
        <v>SUBCUENTA</v>
      </c>
    </row>
    <row r="160" spans="1:3" x14ac:dyDescent="0.25">
      <c r="A160" s="13">
        <v>131015</v>
      </c>
      <c r="B160" s="5" t="s">
        <v>125</v>
      </c>
      <c r="C160" s="6" t="str">
        <f t="shared" si="2"/>
        <v>SUBCUENTA</v>
      </c>
    </row>
    <row r="161" spans="1:3" x14ac:dyDescent="0.25">
      <c r="A161" s="13">
        <v>131020</v>
      </c>
      <c r="B161" s="5" t="s">
        <v>126</v>
      </c>
      <c r="C161" s="6" t="str">
        <f t="shared" si="2"/>
        <v>SUBCUENTA</v>
      </c>
    </row>
    <row r="162" spans="1:3" x14ac:dyDescent="0.25">
      <c r="A162" s="13">
        <v>131095</v>
      </c>
      <c r="B162" s="5" t="s">
        <v>64</v>
      </c>
      <c r="C162" s="6" t="str">
        <f t="shared" si="2"/>
        <v>SUBCUENTA</v>
      </c>
    </row>
    <row r="163" spans="1:3" x14ac:dyDescent="0.25">
      <c r="A163" s="13">
        <v>1315</v>
      </c>
      <c r="B163" s="5" t="s">
        <v>127</v>
      </c>
      <c r="C163" s="6" t="str">
        <f t="shared" si="2"/>
        <v>CUENTA</v>
      </c>
    </row>
    <row r="164" spans="1:3" x14ac:dyDescent="0.25">
      <c r="A164" s="13">
        <v>131505</v>
      </c>
      <c r="B164" s="5" t="s">
        <v>128</v>
      </c>
      <c r="C164" s="6" t="str">
        <f t="shared" si="2"/>
        <v>SUBCUENTA</v>
      </c>
    </row>
    <row r="165" spans="1:3" x14ac:dyDescent="0.25">
      <c r="A165" s="13">
        <v>131510</v>
      </c>
      <c r="B165" s="5" t="s">
        <v>129</v>
      </c>
      <c r="C165" s="6" t="str">
        <f t="shared" si="2"/>
        <v>SUBCUENTA</v>
      </c>
    </row>
    <row r="166" spans="1:3" x14ac:dyDescent="0.25">
      <c r="A166" s="13">
        <v>131515</v>
      </c>
      <c r="B166" s="5" t="s">
        <v>130</v>
      </c>
      <c r="C166" s="6" t="str">
        <f t="shared" si="2"/>
        <v>SUBCUENTA</v>
      </c>
    </row>
    <row r="167" spans="1:3" x14ac:dyDescent="0.25">
      <c r="A167" s="13">
        <v>131520</v>
      </c>
      <c r="B167" s="5" t="s">
        <v>131</v>
      </c>
      <c r="C167" s="6" t="str">
        <f t="shared" si="2"/>
        <v>SUBCUENTA</v>
      </c>
    </row>
    <row r="168" spans="1:3" x14ac:dyDescent="0.25">
      <c r="A168" s="13">
        <v>1320</v>
      </c>
      <c r="B168" s="5" t="s">
        <v>132</v>
      </c>
      <c r="C168" s="6" t="str">
        <f t="shared" si="2"/>
        <v>CUENTA</v>
      </c>
    </row>
    <row r="169" spans="1:3" x14ac:dyDescent="0.25">
      <c r="A169" s="13">
        <v>132005</v>
      </c>
      <c r="B169" s="5" t="s">
        <v>133</v>
      </c>
      <c r="C169" s="6" t="str">
        <f t="shared" si="2"/>
        <v>SUBCUENTA</v>
      </c>
    </row>
    <row r="170" spans="1:3" x14ac:dyDescent="0.25">
      <c r="A170" s="13">
        <v>132010</v>
      </c>
      <c r="B170" s="5" t="s">
        <v>134</v>
      </c>
      <c r="C170" s="6" t="str">
        <f t="shared" si="2"/>
        <v>SUBCUENTA</v>
      </c>
    </row>
    <row r="171" spans="1:3" x14ac:dyDescent="0.25">
      <c r="A171" s="13">
        <v>132015</v>
      </c>
      <c r="B171" s="5" t="s">
        <v>135</v>
      </c>
      <c r="C171" s="6" t="str">
        <f t="shared" si="2"/>
        <v>SUBCUENTA</v>
      </c>
    </row>
    <row r="172" spans="1:3" x14ac:dyDescent="0.25">
      <c r="A172" s="13">
        <v>1325</v>
      </c>
      <c r="B172" s="5" t="s">
        <v>136</v>
      </c>
      <c r="C172" s="6" t="str">
        <f t="shared" si="2"/>
        <v>CUENTA</v>
      </c>
    </row>
    <row r="173" spans="1:3" x14ac:dyDescent="0.25">
      <c r="A173" s="13">
        <v>132505</v>
      </c>
      <c r="B173" s="5" t="s">
        <v>137</v>
      </c>
      <c r="C173" s="6" t="str">
        <f t="shared" si="2"/>
        <v>SUBCUENTA</v>
      </c>
    </row>
    <row r="174" spans="1:3" x14ac:dyDescent="0.25">
      <c r="A174" s="13">
        <v>132510</v>
      </c>
      <c r="B174" s="5" t="s">
        <v>138</v>
      </c>
      <c r="C174" s="6" t="str">
        <f t="shared" si="2"/>
        <v>SUBCUENTA</v>
      </c>
    </row>
    <row r="175" spans="1:3" x14ac:dyDescent="0.25">
      <c r="A175" s="13">
        <v>1328</v>
      </c>
      <c r="B175" s="5" t="s">
        <v>139</v>
      </c>
      <c r="C175" s="6" t="str">
        <f t="shared" si="2"/>
        <v>CUENTA</v>
      </c>
    </row>
    <row r="176" spans="1:3" ht="25.5" x14ac:dyDescent="0.25">
      <c r="A176" s="13" t="s">
        <v>140</v>
      </c>
      <c r="B176" s="5"/>
      <c r="C176" s="6" t="str">
        <f t="shared" si="2"/>
        <v/>
      </c>
    </row>
    <row r="177" spans="1:3" x14ac:dyDescent="0.25">
      <c r="A177" s="13">
        <v>1330</v>
      </c>
      <c r="B177" s="5" t="s">
        <v>141</v>
      </c>
      <c r="C177" s="6" t="str">
        <f t="shared" si="2"/>
        <v>CUENTA</v>
      </c>
    </row>
    <row r="178" spans="1:3" x14ac:dyDescent="0.25">
      <c r="A178" s="13">
        <v>133005</v>
      </c>
      <c r="B178" s="5" t="s">
        <v>142</v>
      </c>
      <c r="C178" s="6" t="str">
        <f t="shared" si="2"/>
        <v>SUBCUENTA</v>
      </c>
    </row>
    <row r="179" spans="1:3" x14ac:dyDescent="0.25">
      <c r="A179" s="13">
        <v>133010</v>
      </c>
      <c r="B179" s="5" t="s">
        <v>143</v>
      </c>
      <c r="C179" s="6" t="str">
        <f t="shared" si="2"/>
        <v>SUBCUENTA</v>
      </c>
    </row>
    <row r="180" spans="1:3" x14ac:dyDescent="0.25">
      <c r="A180" s="13">
        <v>133015</v>
      </c>
      <c r="B180" s="5" t="s">
        <v>144</v>
      </c>
      <c r="C180" s="6" t="str">
        <f t="shared" si="2"/>
        <v>SUBCUENTA</v>
      </c>
    </row>
    <row r="181" spans="1:3" x14ac:dyDescent="0.25">
      <c r="A181" s="13">
        <v>133020</v>
      </c>
      <c r="B181" s="5" t="s">
        <v>145</v>
      </c>
      <c r="C181" s="6" t="str">
        <f t="shared" si="2"/>
        <v>SUBCUENTA</v>
      </c>
    </row>
    <row r="182" spans="1:3" x14ac:dyDescent="0.25">
      <c r="A182" s="13">
        <v>133025</v>
      </c>
      <c r="B182" s="5" t="s">
        <v>146</v>
      </c>
      <c r="C182" s="6" t="str">
        <f t="shared" si="2"/>
        <v>SUBCUENTA</v>
      </c>
    </row>
    <row r="183" spans="1:3" x14ac:dyDescent="0.25">
      <c r="A183" s="13">
        <v>133030</v>
      </c>
      <c r="B183" s="5" t="s">
        <v>147</v>
      </c>
      <c r="C183" s="6" t="str">
        <f t="shared" si="2"/>
        <v>SUBCUENTA</v>
      </c>
    </row>
    <row r="184" spans="1:3" x14ac:dyDescent="0.25">
      <c r="A184" s="13">
        <v>133095</v>
      </c>
      <c r="B184" s="5" t="s">
        <v>59</v>
      </c>
      <c r="C184" s="6" t="str">
        <f t="shared" si="2"/>
        <v>SUBCUENTA</v>
      </c>
    </row>
    <row r="185" spans="1:3" x14ac:dyDescent="0.25">
      <c r="A185" s="13">
        <v>1332</v>
      </c>
      <c r="B185" s="5" t="s">
        <v>148</v>
      </c>
      <c r="C185" s="6" t="str">
        <f t="shared" si="2"/>
        <v>CUENTA</v>
      </c>
    </row>
    <row r="186" spans="1:3" ht="25.5" x14ac:dyDescent="0.25">
      <c r="A186" s="13" t="s">
        <v>149</v>
      </c>
      <c r="B186" s="5"/>
      <c r="C186" s="6" t="str">
        <f t="shared" si="2"/>
        <v/>
      </c>
    </row>
    <row r="187" spans="1:3" x14ac:dyDescent="0.25">
      <c r="A187" s="13">
        <v>1335</v>
      </c>
      <c r="B187" s="5" t="s">
        <v>150</v>
      </c>
      <c r="C187" s="6" t="str">
        <f t="shared" si="2"/>
        <v>CUENTA</v>
      </c>
    </row>
    <row r="188" spans="1:3" x14ac:dyDescent="0.25">
      <c r="A188" s="13">
        <v>133505</v>
      </c>
      <c r="B188" s="5" t="s">
        <v>151</v>
      </c>
      <c r="C188" s="6" t="str">
        <f t="shared" si="2"/>
        <v>SUBCUENTA</v>
      </c>
    </row>
    <row r="189" spans="1:3" x14ac:dyDescent="0.25">
      <c r="A189" s="13">
        <v>133510</v>
      </c>
      <c r="B189" s="5" t="s">
        <v>152</v>
      </c>
      <c r="C189" s="6" t="str">
        <f t="shared" si="2"/>
        <v>SUBCUENTA</v>
      </c>
    </row>
    <row r="190" spans="1:3" x14ac:dyDescent="0.25">
      <c r="A190" s="13">
        <v>133515</v>
      </c>
      <c r="B190" s="5" t="s">
        <v>153</v>
      </c>
      <c r="C190" s="6" t="str">
        <f t="shared" si="2"/>
        <v>SUBCUENTA</v>
      </c>
    </row>
    <row r="191" spans="1:3" x14ac:dyDescent="0.25">
      <c r="A191" s="13">
        <v>133520</v>
      </c>
      <c r="B191" s="5" t="s">
        <v>154</v>
      </c>
      <c r="C191" s="6" t="str">
        <f t="shared" si="2"/>
        <v>SUBCUENTA</v>
      </c>
    </row>
    <row r="192" spans="1:3" x14ac:dyDescent="0.25">
      <c r="A192" s="13">
        <v>133525</v>
      </c>
      <c r="B192" s="5" t="s">
        <v>155</v>
      </c>
      <c r="C192" s="6" t="str">
        <f t="shared" si="2"/>
        <v>SUBCUENTA</v>
      </c>
    </row>
    <row r="193" spans="1:3" x14ac:dyDescent="0.25">
      <c r="A193" s="13">
        <v>133530</v>
      </c>
      <c r="B193" s="5" t="s">
        <v>156</v>
      </c>
      <c r="C193" s="6" t="str">
        <f t="shared" si="2"/>
        <v>SUBCUENTA</v>
      </c>
    </row>
    <row r="194" spans="1:3" x14ac:dyDescent="0.25">
      <c r="A194" s="13">
        <v>133535</v>
      </c>
      <c r="B194" s="5" t="s">
        <v>157</v>
      </c>
      <c r="C194" s="6" t="str">
        <f t="shared" si="2"/>
        <v>SUBCUENTA</v>
      </c>
    </row>
    <row r="195" spans="1:3" x14ac:dyDescent="0.25">
      <c r="A195" s="13">
        <v>133595</v>
      </c>
      <c r="B195" s="5" t="s">
        <v>59</v>
      </c>
      <c r="C195" s="6" t="str">
        <f t="shared" si="2"/>
        <v>SUBCUENTA</v>
      </c>
    </row>
    <row r="196" spans="1:3" x14ac:dyDescent="0.25">
      <c r="A196" s="13">
        <v>1340</v>
      </c>
      <c r="B196" s="5" t="s">
        <v>158</v>
      </c>
      <c r="C196" s="6" t="str">
        <f t="shared" si="2"/>
        <v>CUENTA</v>
      </c>
    </row>
    <row r="197" spans="1:3" x14ac:dyDescent="0.25">
      <c r="A197" s="13">
        <v>134005</v>
      </c>
      <c r="B197" s="5" t="s">
        <v>159</v>
      </c>
      <c r="C197" s="6" t="str">
        <f t="shared" si="2"/>
        <v>SUBCUENTA</v>
      </c>
    </row>
    <row r="198" spans="1:3" x14ac:dyDescent="0.25">
      <c r="A198" s="13">
        <v>134010</v>
      </c>
      <c r="B198" s="5" t="s">
        <v>160</v>
      </c>
      <c r="C198" s="6" t="str">
        <f t="shared" si="2"/>
        <v>SUBCUENTA</v>
      </c>
    </row>
    <row r="199" spans="1:3" x14ac:dyDescent="0.25">
      <c r="A199" s="13">
        <v>134015</v>
      </c>
      <c r="B199" s="5" t="s">
        <v>161</v>
      </c>
      <c r="C199" s="6" t="str">
        <f t="shared" si="2"/>
        <v>SUBCUENTA</v>
      </c>
    </row>
    <row r="200" spans="1:3" x14ac:dyDescent="0.25">
      <c r="A200" s="13">
        <v>134020</v>
      </c>
      <c r="B200" s="5" t="s">
        <v>162</v>
      </c>
      <c r="C200" s="6" t="str">
        <f t="shared" ref="C200:C265" si="3">IF(LEN(A200)=1,"CLASE",IF(LEN(A200)=2,"GRUPO",IF(LEN(A200)=4,"CUENTA",IF(LEN(A200)=6,"SUBCUENTA",""))))</f>
        <v>SUBCUENTA</v>
      </c>
    </row>
    <row r="201" spans="1:3" x14ac:dyDescent="0.25">
      <c r="A201" s="13">
        <v>134025</v>
      </c>
      <c r="B201" s="5" t="s">
        <v>163</v>
      </c>
      <c r="C201" s="6" t="str">
        <f t="shared" si="3"/>
        <v>SUBCUENTA</v>
      </c>
    </row>
    <row r="202" spans="1:3" x14ac:dyDescent="0.25">
      <c r="A202" s="13">
        <v>134030</v>
      </c>
      <c r="B202" s="5" t="s">
        <v>164</v>
      </c>
      <c r="C202" s="6" t="str">
        <f t="shared" si="3"/>
        <v>SUBCUENTA</v>
      </c>
    </row>
    <row r="203" spans="1:3" x14ac:dyDescent="0.25">
      <c r="A203" s="13">
        <v>134035</v>
      </c>
      <c r="B203" s="5" t="s">
        <v>165</v>
      </c>
      <c r="C203" s="6" t="str">
        <f t="shared" si="3"/>
        <v>SUBCUENTA</v>
      </c>
    </row>
    <row r="204" spans="1:3" x14ac:dyDescent="0.25">
      <c r="A204" s="13">
        <v>134095</v>
      </c>
      <c r="B204" s="5" t="s">
        <v>166</v>
      </c>
      <c r="C204" s="6" t="str">
        <f t="shared" si="3"/>
        <v>SUBCUENTA</v>
      </c>
    </row>
    <row r="205" spans="1:3" x14ac:dyDescent="0.25">
      <c r="A205" s="13">
        <v>1345</v>
      </c>
      <c r="B205" s="5" t="s">
        <v>167</v>
      </c>
      <c r="C205" s="6" t="str">
        <f t="shared" si="3"/>
        <v>CUENTA</v>
      </c>
    </row>
    <row r="206" spans="1:3" x14ac:dyDescent="0.25">
      <c r="A206" s="13">
        <v>134505</v>
      </c>
      <c r="B206" s="5" t="s">
        <v>168</v>
      </c>
      <c r="C206" s="6" t="str">
        <f t="shared" si="3"/>
        <v>SUBCUENTA</v>
      </c>
    </row>
    <row r="207" spans="1:3" x14ac:dyDescent="0.25">
      <c r="A207" s="13">
        <v>134510</v>
      </c>
      <c r="B207" s="5" t="s">
        <v>169</v>
      </c>
      <c r="C207" s="6" t="str">
        <f t="shared" si="3"/>
        <v>SUBCUENTA</v>
      </c>
    </row>
    <row r="208" spans="1:3" x14ac:dyDescent="0.25">
      <c r="A208" s="13">
        <v>134515</v>
      </c>
      <c r="B208" s="5" t="s">
        <v>170</v>
      </c>
      <c r="C208" s="6" t="str">
        <f t="shared" si="3"/>
        <v>SUBCUENTA</v>
      </c>
    </row>
    <row r="209" spans="1:3" x14ac:dyDescent="0.25">
      <c r="A209" s="13">
        <v>134520</v>
      </c>
      <c r="B209" s="5" t="s">
        <v>171</v>
      </c>
      <c r="C209" s="6" t="str">
        <f t="shared" si="3"/>
        <v>SUBCUENTA</v>
      </c>
    </row>
    <row r="210" spans="1:3" x14ac:dyDescent="0.25">
      <c r="A210" s="13">
        <v>134525</v>
      </c>
      <c r="B210" s="5" t="s">
        <v>172</v>
      </c>
      <c r="C210" s="6" t="str">
        <f t="shared" si="3"/>
        <v>SUBCUENTA</v>
      </c>
    </row>
    <row r="211" spans="1:3" x14ac:dyDescent="0.25">
      <c r="A211" s="13">
        <v>134530</v>
      </c>
      <c r="B211" s="5" t="s">
        <v>173</v>
      </c>
      <c r="C211" s="6" t="str">
        <f t="shared" si="3"/>
        <v>SUBCUENTA</v>
      </c>
    </row>
    <row r="212" spans="1:3" x14ac:dyDescent="0.25">
      <c r="A212" s="13">
        <v>134535</v>
      </c>
      <c r="B212" s="5" t="s">
        <v>174</v>
      </c>
      <c r="C212" s="6" t="str">
        <f t="shared" si="3"/>
        <v>SUBCUENTA</v>
      </c>
    </row>
    <row r="213" spans="1:3" x14ac:dyDescent="0.25">
      <c r="A213" s="13">
        <v>134595</v>
      </c>
      <c r="B213" s="5" t="s">
        <v>59</v>
      </c>
      <c r="C213" s="6" t="str">
        <f t="shared" si="3"/>
        <v>SUBCUENTA</v>
      </c>
    </row>
    <row r="214" spans="1:3" x14ac:dyDescent="0.25">
      <c r="A214" s="13">
        <v>1350</v>
      </c>
      <c r="B214" s="5" t="s">
        <v>175</v>
      </c>
      <c r="C214" s="6" t="str">
        <f t="shared" si="3"/>
        <v>CUENTA</v>
      </c>
    </row>
    <row r="215" spans="1:3" x14ac:dyDescent="0.25">
      <c r="A215" s="13">
        <v>135005</v>
      </c>
      <c r="B215" s="5" t="s">
        <v>176</v>
      </c>
      <c r="C215" s="6" t="str">
        <f t="shared" si="3"/>
        <v>SUBCUENTA</v>
      </c>
    </row>
    <row r="216" spans="1:3" x14ac:dyDescent="0.25">
      <c r="A216" s="13">
        <v>135010</v>
      </c>
      <c r="B216" s="5" t="s">
        <v>177</v>
      </c>
      <c r="C216" s="6" t="str">
        <f t="shared" si="3"/>
        <v>SUBCUENTA</v>
      </c>
    </row>
    <row r="217" spans="1:3" x14ac:dyDescent="0.25">
      <c r="A217" s="13">
        <v>135095</v>
      </c>
      <c r="B217" s="5" t="s">
        <v>59</v>
      </c>
      <c r="C217" s="6" t="str">
        <f t="shared" si="3"/>
        <v>SUBCUENTA</v>
      </c>
    </row>
    <row r="218" spans="1:3" x14ac:dyDescent="0.25">
      <c r="A218" s="13">
        <v>1355</v>
      </c>
      <c r="B218" s="5" t="s">
        <v>178</v>
      </c>
      <c r="C218" s="6" t="str">
        <f t="shared" si="3"/>
        <v>CUENTA</v>
      </c>
    </row>
    <row r="219" spans="1:3" x14ac:dyDescent="0.25">
      <c r="A219" s="13">
        <v>135505</v>
      </c>
      <c r="B219" s="5" t="s">
        <v>179</v>
      </c>
      <c r="C219" s="6" t="str">
        <f t="shared" si="3"/>
        <v>SUBCUENTA</v>
      </c>
    </row>
    <row r="220" spans="1:3" x14ac:dyDescent="0.25">
      <c r="A220" s="13">
        <v>135510</v>
      </c>
      <c r="B220" s="5" t="s">
        <v>180</v>
      </c>
      <c r="C220" s="6" t="str">
        <f t="shared" si="3"/>
        <v>SUBCUENTA</v>
      </c>
    </row>
    <row r="221" spans="1:3" x14ac:dyDescent="0.25">
      <c r="A221" s="13">
        <v>135515</v>
      </c>
      <c r="B221" s="5" t="s">
        <v>181</v>
      </c>
      <c r="C221" s="6" t="str">
        <f t="shared" si="3"/>
        <v>SUBCUENTA</v>
      </c>
    </row>
    <row r="222" spans="1:3" x14ac:dyDescent="0.25">
      <c r="A222" s="13">
        <v>135517</v>
      </c>
      <c r="B222" s="5" t="s">
        <v>1403</v>
      </c>
      <c r="C222" s="6" t="str">
        <f t="shared" si="3"/>
        <v>SUBCUENTA</v>
      </c>
    </row>
    <row r="223" spans="1:3" x14ac:dyDescent="0.25">
      <c r="A223" s="13">
        <v>135518</v>
      </c>
      <c r="B223" s="5" t="s">
        <v>1569</v>
      </c>
      <c r="C223" s="6" t="str">
        <f t="shared" si="3"/>
        <v>SUBCUENTA</v>
      </c>
    </row>
    <row r="224" spans="1:3" x14ac:dyDescent="0.25">
      <c r="A224" s="13">
        <v>135520</v>
      </c>
      <c r="B224" s="5" t="s">
        <v>182</v>
      </c>
      <c r="C224" s="6" t="str">
        <f t="shared" si="3"/>
        <v>SUBCUENTA</v>
      </c>
    </row>
    <row r="225" spans="1:3" x14ac:dyDescent="0.25">
      <c r="A225" s="13">
        <v>135525</v>
      </c>
      <c r="B225" s="5" t="s">
        <v>183</v>
      </c>
      <c r="C225" s="6" t="str">
        <f t="shared" si="3"/>
        <v>SUBCUENTA</v>
      </c>
    </row>
    <row r="226" spans="1:3" x14ac:dyDescent="0.25">
      <c r="A226" s="13">
        <v>135530</v>
      </c>
      <c r="B226" s="5" t="s">
        <v>184</v>
      </c>
      <c r="C226" s="6" t="str">
        <f t="shared" si="3"/>
        <v>SUBCUENTA</v>
      </c>
    </row>
    <row r="227" spans="1:3" x14ac:dyDescent="0.25">
      <c r="A227" s="13">
        <v>135595</v>
      </c>
      <c r="B227" s="5" t="s">
        <v>59</v>
      </c>
      <c r="C227" s="6" t="str">
        <f t="shared" si="3"/>
        <v>SUBCUENTA</v>
      </c>
    </row>
    <row r="228" spans="1:3" x14ac:dyDescent="0.25">
      <c r="A228" s="13">
        <v>1360</v>
      </c>
      <c r="B228" s="5" t="s">
        <v>185</v>
      </c>
      <c r="C228" s="6" t="str">
        <f t="shared" si="3"/>
        <v>CUENTA</v>
      </c>
    </row>
    <row r="229" spans="1:3" x14ac:dyDescent="0.25">
      <c r="A229" s="13">
        <v>136005</v>
      </c>
      <c r="B229" s="5" t="s">
        <v>186</v>
      </c>
      <c r="C229" s="6" t="str">
        <f t="shared" si="3"/>
        <v>SUBCUENTA</v>
      </c>
    </row>
    <row r="230" spans="1:3" x14ac:dyDescent="0.25">
      <c r="A230" s="13">
        <v>136010</v>
      </c>
      <c r="B230" s="5" t="s">
        <v>187</v>
      </c>
      <c r="C230" s="6" t="str">
        <f t="shared" si="3"/>
        <v>SUBCUENTA</v>
      </c>
    </row>
    <row r="231" spans="1:3" x14ac:dyDescent="0.25">
      <c r="A231" s="13">
        <v>136015</v>
      </c>
      <c r="B231" s="5" t="s">
        <v>188</v>
      </c>
      <c r="C231" s="6" t="str">
        <f t="shared" si="3"/>
        <v>SUBCUENTA</v>
      </c>
    </row>
    <row r="232" spans="1:3" x14ac:dyDescent="0.25">
      <c r="A232" s="13">
        <v>136095</v>
      </c>
      <c r="B232" s="5" t="s">
        <v>64</v>
      </c>
      <c r="C232" s="6" t="str">
        <f t="shared" si="3"/>
        <v>SUBCUENTA</v>
      </c>
    </row>
    <row r="233" spans="1:3" x14ac:dyDescent="0.25">
      <c r="A233" s="13">
        <v>1365</v>
      </c>
      <c r="B233" s="5" t="s">
        <v>189</v>
      </c>
      <c r="C233" s="6" t="str">
        <f t="shared" si="3"/>
        <v>CUENTA</v>
      </c>
    </row>
    <row r="234" spans="1:3" x14ac:dyDescent="0.25">
      <c r="A234" s="13">
        <v>136505</v>
      </c>
      <c r="B234" s="5" t="s">
        <v>190</v>
      </c>
      <c r="C234" s="6" t="str">
        <f t="shared" si="3"/>
        <v>SUBCUENTA</v>
      </c>
    </row>
    <row r="235" spans="1:3" x14ac:dyDescent="0.25">
      <c r="A235" s="13">
        <v>136510</v>
      </c>
      <c r="B235" s="5" t="s">
        <v>191</v>
      </c>
      <c r="C235" s="6" t="str">
        <f t="shared" si="3"/>
        <v>SUBCUENTA</v>
      </c>
    </row>
    <row r="236" spans="1:3" x14ac:dyDescent="0.25">
      <c r="A236" s="13">
        <v>136515</v>
      </c>
      <c r="B236" s="5" t="s">
        <v>192</v>
      </c>
      <c r="C236" s="6" t="str">
        <f t="shared" si="3"/>
        <v>SUBCUENTA</v>
      </c>
    </row>
    <row r="237" spans="1:3" x14ac:dyDescent="0.25">
      <c r="A237" s="13">
        <v>136520</v>
      </c>
      <c r="B237" s="5" t="s">
        <v>193</v>
      </c>
      <c r="C237" s="6" t="str">
        <f t="shared" si="3"/>
        <v>SUBCUENTA</v>
      </c>
    </row>
    <row r="238" spans="1:3" x14ac:dyDescent="0.25">
      <c r="A238" s="13">
        <v>136525</v>
      </c>
      <c r="B238" s="5" t="s">
        <v>194</v>
      </c>
      <c r="C238" s="6" t="str">
        <f t="shared" si="3"/>
        <v>SUBCUENTA</v>
      </c>
    </row>
    <row r="239" spans="1:3" x14ac:dyDescent="0.25">
      <c r="A239" s="13">
        <v>136530</v>
      </c>
      <c r="B239" s="5" t="s">
        <v>195</v>
      </c>
      <c r="C239" s="6" t="str">
        <f t="shared" si="3"/>
        <v>SUBCUENTA</v>
      </c>
    </row>
    <row r="240" spans="1:3" x14ac:dyDescent="0.25">
      <c r="A240" s="13">
        <v>136595</v>
      </c>
      <c r="B240" s="5" t="s">
        <v>59</v>
      </c>
      <c r="C240" s="6" t="str">
        <f t="shared" si="3"/>
        <v>SUBCUENTA</v>
      </c>
    </row>
    <row r="241" spans="1:3" x14ac:dyDescent="0.25">
      <c r="A241" s="13">
        <v>1370</v>
      </c>
      <c r="B241" s="5" t="s">
        <v>196</v>
      </c>
      <c r="C241" s="6" t="str">
        <f t="shared" si="3"/>
        <v>CUENTA</v>
      </c>
    </row>
    <row r="242" spans="1:3" x14ac:dyDescent="0.25">
      <c r="A242" s="13">
        <v>137005</v>
      </c>
      <c r="B242" s="5" t="s">
        <v>197</v>
      </c>
      <c r="C242" s="6" t="str">
        <f t="shared" si="3"/>
        <v>SUBCUENTA</v>
      </c>
    </row>
    <row r="243" spans="1:3" x14ac:dyDescent="0.25">
      <c r="A243" s="13">
        <v>137010</v>
      </c>
      <c r="B243" s="5" t="s">
        <v>198</v>
      </c>
      <c r="C243" s="6" t="str">
        <f t="shared" si="3"/>
        <v>SUBCUENTA</v>
      </c>
    </row>
    <row r="244" spans="1:3" x14ac:dyDescent="0.25">
      <c r="A244" s="13">
        <v>1380</v>
      </c>
      <c r="B244" s="5" t="s">
        <v>199</v>
      </c>
      <c r="C244" s="6" t="str">
        <f t="shared" si="3"/>
        <v>CUENTA</v>
      </c>
    </row>
    <row r="245" spans="1:3" x14ac:dyDescent="0.25">
      <c r="A245" s="13">
        <v>138005</v>
      </c>
      <c r="B245" s="5" t="s">
        <v>200</v>
      </c>
      <c r="C245" s="6" t="str">
        <f t="shared" si="3"/>
        <v>SUBCUENTA</v>
      </c>
    </row>
    <row r="246" spans="1:3" x14ac:dyDescent="0.25">
      <c r="A246" s="13">
        <v>138010</v>
      </c>
      <c r="B246" s="5" t="s">
        <v>201</v>
      </c>
      <c r="C246" s="6" t="str">
        <f t="shared" si="3"/>
        <v>SUBCUENTA</v>
      </c>
    </row>
    <row r="247" spans="1:3" x14ac:dyDescent="0.25">
      <c r="A247" s="13">
        <v>138015</v>
      </c>
      <c r="B247" s="5" t="s">
        <v>202</v>
      </c>
      <c r="C247" s="6" t="str">
        <f t="shared" si="3"/>
        <v>SUBCUENTA</v>
      </c>
    </row>
    <row r="248" spans="1:3" x14ac:dyDescent="0.25">
      <c r="A248" s="13">
        <v>138020</v>
      </c>
      <c r="B248" s="5" t="s">
        <v>203</v>
      </c>
      <c r="C248" s="6" t="str">
        <f t="shared" si="3"/>
        <v>SUBCUENTA</v>
      </c>
    </row>
    <row r="249" spans="1:3" x14ac:dyDescent="0.25">
      <c r="A249" s="13">
        <v>138025</v>
      </c>
      <c r="B249" s="5" t="s">
        <v>204</v>
      </c>
      <c r="C249" s="6" t="str">
        <f t="shared" si="3"/>
        <v>SUBCUENTA</v>
      </c>
    </row>
    <row r="250" spans="1:3" x14ac:dyDescent="0.25">
      <c r="A250" s="13">
        <v>138030</v>
      </c>
      <c r="B250" s="5" t="s">
        <v>205</v>
      </c>
      <c r="C250" s="6" t="str">
        <f t="shared" si="3"/>
        <v>SUBCUENTA</v>
      </c>
    </row>
    <row r="251" spans="1:3" x14ac:dyDescent="0.25">
      <c r="A251" s="13">
        <v>138095</v>
      </c>
      <c r="B251" s="5" t="s">
        <v>59</v>
      </c>
      <c r="C251" s="6" t="str">
        <f t="shared" si="3"/>
        <v>SUBCUENTA</v>
      </c>
    </row>
    <row r="252" spans="1:3" x14ac:dyDescent="0.25">
      <c r="A252" s="13">
        <v>1385</v>
      </c>
      <c r="B252" s="5" t="s">
        <v>206</v>
      </c>
      <c r="C252" s="6" t="str">
        <f t="shared" si="3"/>
        <v>CUENTA</v>
      </c>
    </row>
    <row r="253" spans="1:3" ht="25.5" x14ac:dyDescent="0.25">
      <c r="A253" s="13" t="s">
        <v>207</v>
      </c>
      <c r="B253" s="5"/>
      <c r="C253" s="6" t="str">
        <f t="shared" si="3"/>
        <v/>
      </c>
    </row>
    <row r="254" spans="1:3" x14ac:dyDescent="0.25">
      <c r="A254" s="13">
        <v>1390</v>
      </c>
      <c r="B254" s="5" t="s">
        <v>208</v>
      </c>
      <c r="C254" s="6" t="str">
        <f t="shared" si="3"/>
        <v>CUENTA</v>
      </c>
    </row>
    <row r="255" spans="1:3" ht="25.5" x14ac:dyDescent="0.25">
      <c r="A255" s="13" t="s">
        <v>209</v>
      </c>
      <c r="B255" s="5"/>
      <c r="C255" s="6" t="str">
        <f t="shared" si="3"/>
        <v/>
      </c>
    </row>
    <row r="256" spans="1:3" x14ac:dyDescent="0.25">
      <c r="A256" s="13">
        <v>1399</v>
      </c>
      <c r="B256" s="5" t="s">
        <v>115</v>
      </c>
      <c r="C256" s="6" t="str">
        <f t="shared" si="3"/>
        <v>CUENTA</v>
      </c>
    </row>
    <row r="257" spans="1:3" x14ac:dyDescent="0.25">
      <c r="A257" s="13">
        <v>139905</v>
      </c>
      <c r="B257" s="5" t="s">
        <v>118</v>
      </c>
      <c r="C257" s="6" t="str">
        <f t="shared" si="3"/>
        <v>SUBCUENTA</v>
      </c>
    </row>
    <row r="258" spans="1:3" x14ac:dyDescent="0.25">
      <c r="A258" s="13">
        <v>139910</v>
      </c>
      <c r="B258" s="5" t="s">
        <v>122</v>
      </c>
      <c r="C258" s="6" t="str">
        <f t="shared" si="3"/>
        <v>SUBCUENTA</v>
      </c>
    </row>
    <row r="259" spans="1:3" x14ac:dyDescent="0.25">
      <c r="A259" s="13">
        <v>139915</v>
      </c>
      <c r="B259" s="5" t="s">
        <v>127</v>
      </c>
      <c r="C259" s="6" t="str">
        <f t="shared" si="3"/>
        <v>SUBCUENTA</v>
      </c>
    </row>
    <row r="260" spans="1:3" x14ac:dyDescent="0.25">
      <c r="A260" s="13">
        <v>139920</v>
      </c>
      <c r="B260" s="5" t="s">
        <v>132</v>
      </c>
      <c r="C260" s="6" t="str">
        <f t="shared" si="3"/>
        <v>SUBCUENTA</v>
      </c>
    </row>
    <row r="261" spans="1:3" x14ac:dyDescent="0.25">
      <c r="A261" s="13">
        <v>139925</v>
      </c>
      <c r="B261" s="5" t="s">
        <v>210</v>
      </c>
      <c r="C261" s="6" t="str">
        <f t="shared" si="3"/>
        <v>SUBCUENTA</v>
      </c>
    </row>
    <row r="262" spans="1:3" x14ac:dyDescent="0.25">
      <c r="A262" s="13">
        <v>139930</v>
      </c>
      <c r="B262" s="5" t="s">
        <v>141</v>
      </c>
      <c r="C262" s="6" t="str">
        <f t="shared" si="3"/>
        <v>SUBCUENTA</v>
      </c>
    </row>
    <row r="263" spans="1:3" x14ac:dyDescent="0.25">
      <c r="A263" s="13">
        <v>139932</v>
      </c>
      <c r="B263" s="5" t="s">
        <v>148</v>
      </c>
      <c r="C263" s="6" t="str">
        <f t="shared" si="3"/>
        <v>SUBCUENTA</v>
      </c>
    </row>
    <row r="264" spans="1:3" x14ac:dyDescent="0.25">
      <c r="A264" s="13">
        <v>139935</v>
      </c>
      <c r="B264" s="5" t="s">
        <v>150</v>
      </c>
      <c r="C264" s="6" t="str">
        <f t="shared" si="3"/>
        <v>SUBCUENTA</v>
      </c>
    </row>
    <row r="265" spans="1:3" x14ac:dyDescent="0.25">
      <c r="A265" s="13">
        <v>139940</v>
      </c>
      <c r="B265" s="5" t="s">
        <v>211</v>
      </c>
      <c r="C265" s="6" t="str">
        <f t="shared" si="3"/>
        <v>SUBCUENTA</v>
      </c>
    </row>
    <row r="266" spans="1:3" x14ac:dyDescent="0.25">
      <c r="A266" s="13">
        <v>139945</v>
      </c>
      <c r="B266" s="5" t="s">
        <v>167</v>
      </c>
      <c r="C266" s="6" t="str">
        <f t="shared" ref="C266:C336" si="4">IF(LEN(A266)=1,"CLASE",IF(LEN(A266)=2,"GRUPO",IF(LEN(A266)=4,"CUENTA",IF(LEN(A266)=6,"SUBCUENTA",""))))</f>
        <v>SUBCUENTA</v>
      </c>
    </row>
    <row r="267" spans="1:3" x14ac:dyDescent="0.25">
      <c r="A267" s="13">
        <v>139950</v>
      </c>
      <c r="B267" s="5" t="s">
        <v>175</v>
      </c>
      <c r="C267" s="6" t="str">
        <f t="shared" si="4"/>
        <v>SUBCUENTA</v>
      </c>
    </row>
    <row r="268" spans="1:3" x14ac:dyDescent="0.25">
      <c r="A268" s="13">
        <v>139955</v>
      </c>
      <c r="B268" s="5" t="s">
        <v>185</v>
      </c>
      <c r="C268" s="6" t="str">
        <f t="shared" si="4"/>
        <v>SUBCUENTA</v>
      </c>
    </row>
    <row r="269" spans="1:3" x14ac:dyDescent="0.25">
      <c r="A269" s="13">
        <v>139960</v>
      </c>
      <c r="B269" s="5" t="s">
        <v>189</v>
      </c>
      <c r="C269" s="6" t="str">
        <f t="shared" si="4"/>
        <v>SUBCUENTA</v>
      </c>
    </row>
    <row r="270" spans="1:3" x14ac:dyDescent="0.25">
      <c r="A270" s="13">
        <v>139965</v>
      </c>
      <c r="B270" s="5" t="s">
        <v>196</v>
      </c>
      <c r="C270" s="6" t="str">
        <f t="shared" si="4"/>
        <v>SUBCUENTA</v>
      </c>
    </row>
    <row r="271" spans="1:3" x14ac:dyDescent="0.25">
      <c r="A271" s="13">
        <v>139975</v>
      </c>
      <c r="B271" s="5" t="s">
        <v>199</v>
      </c>
      <c r="C271" s="6" t="str">
        <f t="shared" si="4"/>
        <v>SUBCUENTA</v>
      </c>
    </row>
    <row r="272" spans="1:3" x14ac:dyDescent="0.25">
      <c r="A272" s="13">
        <v>139980</v>
      </c>
      <c r="B272" s="5" t="s">
        <v>206</v>
      </c>
      <c r="C272" s="6" t="str">
        <f t="shared" si="4"/>
        <v>SUBCUENTA</v>
      </c>
    </row>
    <row r="273" spans="1:3" x14ac:dyDescent="0.25">
      <c r="A273" s="13">
        <v>14</v>
      </c>
      <c r="B273" s="5" t="s">
        <v>212</v>
      </c>
      <c r="C273" s="6" t="str">
        <f t="shared" si="4"/>
        <v>GRUPO</v>
      </c>
    </row>
    <row r="274" spans="1:3" x14ac:dyDescent="0.25">
      <c r="A274" s="13">
        <v>1405</v>
      </c>
      <c r="B274" s="5" t="s">
        <v>213</v>
      </c>
      <c r="C274" s="6" t="str">
        <f t="shared" si="4"/>
        <v>CUENTA</v>
      </c>
    </row>
    <row r="275" spans="1:3" x14ac:dyDescent="0.25">
      <c r="A275" s="13">
        <v>140501</v>
      </c>
      <c r="B275" s="5" t="s">
        <v>1434</v>
      </c>
      <c r="C275" s="6" t="str">
        <f t="shared" si="4"/>
        <v>SUBCUENTA</v>
      </c>
    </row>
    <row r="276" spans="1:3" x14ac:dyDescent="0.25">
      <c r="A276" s="13">
        <v>140501</v>
      </c>
      <c r="B276" s="5"/>
      <c r="C276" s="6"/>
    </row>
    <row r="277" spans="1:3" ht="25.5" x14ac:dyDescent="0.25">
      <c r="A277" s="13" t="s">
        <v>214</v>
      </c>
      <c r="B277" s="5"/>
      <c r="C277" s="6" t="str">
        <f t="shared" si="4"/>
        <v/>
      </c>
    </row>
    <row r="278" spans="1:3" x14ac:dyDescent="0.25">
      <c r="A278" s="13">
        <v>140599</v>
      </c>
      <c r="B278" s="5" t="s">
        <v>52</v>
      </c>
      <c r="C278" s="6" t="str">
        <f t="shared" si="4"/>
        <v>SUBCUENTA</v>
      </c>
    </row>
    <row r="279" spans="1:3" x14ac:dyDescent="0.25">
      <c r="A279" s="13">
        <v>1410</v>
      </c>
      <c r="B279" s="5" t="s">
        <v>215</v>
      </c>
      <c r="C279" s="6" t="str">
        <f t="shared" si="4"/>
        <v>CUENTA</v>
      </c>
    </row>
    <row r="280" spans="1:3" ht="25.5" x14ac:dyDescent="0.25">
      <c r="A280" s="13" t="s">
        <v>216</v>
      </c>
      <c r="B280" s="5"/>
      <c r="C280" s="6" t="str">
        <f t="shared" si="4"/>
        <v/>
      </c>
    </row>
    <row r="281" spans="1:3" x14ac:dyDescent="0.25">
      <c r="A281" s="13">
        <v>141099</v>
      </c>
      <c r="B281" s="5" t="s">
        <v>52</v>
      </c>
      <c r="C281" s="6" t="str">
        <f t="shared" si="4"/>
        <v>SUBCUENTA</v>
      </c>
    </row>
    <row r="282" spans="1:3" x14ac:dyDescent="0.25">
      <c r="A282" s="13">
        <v>1415</v>
      </c>
      <c r="B282" s="5" t="s">
        <v>217</v>
      </c>
      <c r="C282" s="6" t="str">
        <f t="shared" si="4"/>
        <v>CUENTA</v>
      </c>
    </row>
    <row r="283" spans="1:3" ht="25.5" x14ac:dyDescent="0.25">
      <c r="A283" s="13" t="s">
        <v>218</v>
      </c>
      <c r="B283" s="5"/>
      <c r="C283" s="6" t="str">
        <f t="shared" si="4"/>
        <v/>
      </c>
    </row>
    <row r="284" spans="1:3" x14ac:dyDescent="0.25">
      <c r="A284" s="13">
        <v>141599</v>
      </c>
      <c r="B284" s="5" t="s">
        <v>52</v>
      </c>
      <c r="C284" s="6" t="str">
        <f t="shared" si="4"/>
        <v>SUBCUENTA</v>
      </c>
    </row>
    <row r="285" spans="1:3" x14ac:dyDescent="0.25">
      <c r="A285" s="13">
        <v>1417</v>
      </c>
      <c r="B285" s="5" t="s">
        <v>219</v>
      </c>
      <c r="C285" s="6" t="str">
        <f t="shared" si="4"/>
        <v>CUENTA</v>
      </c>
    </row>
    <row r="286" spans="1:3" ht="25.5" x14ac:dyDescent="0.25">
      <c r="A286" s="13" t="s">
        <v>220</v>
      </c>
      <c r="B286" s="5"/>
      <c r="C286" s="6" t="str">
        <f t="shared" si="4"/>
        <v/>
      </c>
    </row>
    <row r="287" spans="1:3" x14ac:dyDescent="0.25">
      <c r="A287" s="13">
        <v>141799</v>
      </c>
      <c r="B287" s="5" t="s">
        <v>52</v>
      </c>
      <c r="C287" s="6" t="str">
        <f t="shared" si="4"/>
        <v>SUBCUENTA</v>
      </c>
    </row>
    <row r="288" spans="1:3" x14ac:dyDescent="0.25">
      <c r="A288" s="13">
        <v>1420</v>
      </c>
      <c r="B288" s="5" t="s">
        <v>221</v>
      </c>
      <c r="C288" s="6" t="str">
        <f t="shared" si="4"/>
        <v>CUENTA</v>
      </c>
    </row>
    <row r="289" spans="1:3" ht="25.5" x14ac:dyDescent="0.25">
      <c r="A289" s="13" t="s">
        <v>222</v>
      </c>
      <c r="B289" s="5"/>
      <c r="C289" s="6" t="str">
        <f t="shared" si="4"/>
        <v/>
      </c>
    </row>
    <row r="290" spans="1:3" x14ac:dyDescent="0.25">
      <c r="A290" s="13">
        <v>142099</v>
      </c>
      <c r="B290" s="5" t="s">
        <v>52</v>
      </c>
      <c r="C290" s="6" t="str">
        <f t="shared" si="4"/>
        <v>SUBCUENTA</v>
      </c>
    </row>
    <row r="291" spans="1:3" x14ac:dyDescent="0.25">
      <c r="A291" s="13">
        <v>1425</v>
      </c>
      <c r="B291" s="5" t="s">
        <v>223</v>
      </c>
      <c r="C291" s="6" t="str">
        <f t="shared" si="4"/>
        <v>CUENTA</v>
      </c>
    </row>
    <row r="292" spans="1:3" ht="25.5" x14ac:dyDescent="0.25">
      <c r="A292" s="13" t="s">
        <v>224</v>
      </c>
      <c r="B292" s="5"/>
      <c r="C292" s="6" t="str">
        <f t="shared" si="4"/>
        <v/>
      </c>
    </row>
    <row r="293" spans="1:3" x14ac:dyDescent="0.25">
      <c r="A293" s="13">
        <v>142599</v>
      </c>
      <c r="B293" s="5" t="s">
        <v>52</v>
      </c>
      <c r="C293" s="6" t="str">
        <f t="shared" si="4"/>
        <v>SUBCUENTA</v>
      </c>
    </row>
    <row r="294" spans="1:3" x14ac:dyDescent="0.25">
      <c r="A294" s="13">
        <v>1430</v>
      </c>
      <c r="B294" s="5" t="s">
        <v>225</v>
      </c>
      <c r="C294" s="6" t="str">
        <f t="shared" si="4"/>
        <v>CUENTA</v>
      </c>
    </row>
    <row r="295" spans="1:3" x14ac:dyDescent="0.25">
      <c r="A295" s="13">
        <v>143005</v>
      </c>
      <c r="B295" s="5" t="s">
        <v>226</v>
      </c>
      <c r="C295" s="6" t="str">
        <f t="shared" si="4"/>
        <v>SUBCUENTA</v>
      </c>
    </row>
    <row r="296" spans="1:3" x14ac:dyDescent="0.25">
      <c r="A296" s="13">
        <v>143010</v>
      </c>
      <c r="B296" s="5" t="s">
        <v>227</v>
      </c>
      <c r="C296" s="6" t="str">
        <f t="shared" si="4"/>
        <v>SUBCUENTA</v>
      </c>
    </row>
    <row r="297" spans="1:3" x14ac:dyDescent="0.25">
      <c r="A297" s="13">
        <v>143015</v>
      </c>
      <c r="B297" s="5" t="s">
        <v>228</v>
      </c>
      <c r="C297" s="6" t="str">
        <f t="shared" si="4"/>
        <v>SUBCUENTA</v>
      </c>
    </row>
    <row r="298" spans="1:3" x14ac:dyDescent="0.25">
      <c r="A298" s="13">
        <v>143020</v>
      </c>
      <c r="B298" s="5" t="s">
        <v>229</v>
      </c>
      <c r="C298" s="6" t="str">
        <f t="shared" si="4"/>
        <v>SUBCUENTA</v>
      </c>
    </row>
    <row r="299" spans="1:3" x14ac:dyDescent="0.25">
      <c r="A299" s="13">
        <v>143025</v>
      </c>
      <c r="B299" s="5" t="s">
        <v>230</v>
      </c>
      <c r="C299" s="6" t="str">
        <f t="shared" si="4"/>
        <v>SUBCUENTA</v>
      </c>
    </row>
    <row r="300" spans="1:3" x14ac:dyDescent="0.25">
      <c r="A300" s="13">
        <v>143099</v>
      </c>
      <c r="B300" s="5" t="s">
        <v>52</v>
      </c>
      <c r="C300" s="6" t="str">
        <f t="shared" si="4"/>
        <v>SUBCUENTA</v>
      </c>
    </row>
    <row r="301" spans="1:3" x14ac:dyDescent="0.25">
      <c r="A301" s="13">
        <v>1435</v>
      </c>
      <c r="B301" s="5" t="s">
        <v>231</v>
      </c>
      <c r="C301" s="6" t="str">
        <f t="shared" si="4"/>
        <v>CUENTA</v>
      </c>
    </row>
    <row r="302" spans="1:3" x14ac:dyDescent="0.25">
      <c r="A302" s="13">
        <v>143501</v>
      </c>
      <c r="B302" s="5" t="s">
        <v>1434</v>
      </c>
      <c r="C302" s="6" t="str">
        <f t="shared" si="4"/>
        <v>SUBCUENTA</v>
      </c>
    </row>
    <row r="303" spans="1:3" x14ac:dyDescent="0.25">
      <c r="A303" s="13">
        <v>14350101</v>
      </c>
      <c r="B303" s="5" t="s">
        <v>1548</v>
      </c>
      <c r="C303" s="6" t="str">
        <f t="shared" si="4"/>
        <v/>
      </c>
    </row>
    <row r="304" spans="1:3" x14ac:dyDescent="0.25">
      <c r="A304" s="13">
        <v>14350102</v>
      </c>
      <c r="B304" s="5" t="s">
        <v>1435</v>
      </c>
      <c r="C304" s="6" t="str">
        <f t="shared" si="4"/>
        <v/>
      </c>
    </row>
    <row r="305" spans="1:3" x14ac:dyDescent="0.25">
      <c r="A305" s="13">
        <v>14350103</v>
      </c>
      <c r="B305" s="5" t="s">
        <v>1549</v>
      </c>
      <c r="C305" s="6" t="str">
        <f t="shared" si="4"/>
        <v/>
      </c>
    </row>
    <row r="306" spans="1:3" x14ac:dyDescent="0.25">
      <c r="A306" s="13">
        <v>14350104</v>
      </c>
      <c r="B306" s="5" t="s">
        <v>1596</v>
      </c>
      <c r="C306" s="6" t="str">
        <f t="shared" si="4"/>
        <v/>
      </c>
    </row>
    <row r="307" spans="1:3" ht="25.5" x14ac:dyDescent="0.25">
      <c r="A307" s="13" t="s">
        <v>232</v>
      </c>
      <c r="B307" s="5"/>
      <c r="C307" s="6" t="str">
        <f t="shared" si="4"/>
        <v/>
      </c>
    </row>
    <row r="308" spans="1:3" x14ac:dyDescent="0.25">
      <c r="A308" s="13">
        <v>143599</v>
      </c>
      <c r="B308" s="5" t="s">
        <v>52</v>
      </c>
      <c r="C308" s="6" t="str">
        <f t="shared" si="4"/>
        <v>SUBCUENTA</v>
      </c>
    </row>
    <row r="309" spans="1:3" x14ac:dyDescent="0.25">
      <c r="A309" s="13">
        <v>1440</v>
      </c>
      <c r="B309" s="5" t="s">
        <v>233</v>
      </c>
      <c r="C309" s="6" t="str">
        <f t="shared" si="4"/>
        <v>CUENTA</v>
      </c>
    </row>
    <row r="310" spans="1:3" ht="25.5" x14ac:dyDescent="0.25">
      <c r="A310" s="13" t="s">
        <v>234</v>
      </c>
      <c r="B310" s="5"/>
      <c r="C310" s="6" t="str">
        <f t="shared" si="4"/>
        <v/>
      </c>
    </row>
    <row r="311" spans="1:3" x14ac:dyDescent="0.25">
      <c r="A311" s="13">
        <v>144099</v>
      </c>
      <c r="B311" s="5" t="s">
        <v>52</v>
      </c>
      <c r="C311" s="6" t="str">
        <f t="shared" si="4"/>
        <v>SUBCUENTA</v>
      </c>
    </row>
    <row r="312" spans="1:3" x14ac:dyDescent="0.25">
      <c r="A312" s="13">
        <v>1445</v>
      </c>
      <c r="B312" s="5" t="s">
        <v>235</v>
      </c>
      <c r="C312" s="6" t="str">
        <f t="shared" si="4"/>
        <v>CUENTA</v>
      </c>
    </row>
    <row r="313" spans="1:3" x14ac:dyDescent="0.25">
      <c r="A313" s="13">
        <v>144505</v>
      </c>
      <c r="B313" s="5" t="s">
        <v>236</v>
      </c>
      <c r="C313" s="6" t="str">
        <f t="shared" si="4"/>
        <v>SUBCUENTA</v>
      </c>
    </row>
    <row r="314" spans="1:3" x14ac:dyDescent="0.25">
      <c r="A314" s="13">
        <v>144510</v>
      </c>
      <c r="B314" s="5" t="s">
        <v>237</v>
      </c>
      <c r="C314" s="6" t="str">
        <f t="shared" si="4"/>
        <v>SUBCUENTA</v>
      </c>
    </row>
    <row r="315" spans="1:3" x14ac:dyDescent="0.25">
      <c r="A315" s="13">
        <v>144599</v>
      </c>
      <c r="B315" s="5" t="s">
        <v>52</v>
      </c>
      <c r="C315" s="6" t="str">
        <f t="shared" si="4"/>
        <v>SUBCUENTA</v>
      </c>
    </row>
    <row r="316" spans="1:3" x14ac:dyDescent="0.25">
      <c r="A316" s="13">
        <v>1450</v>
      </c>
      <c r="B316" s="5" t="s">
        <v>238</v>
      </c>
      <c r="C316" s="6" t="str">
        <f t="shared" si="4"/>
        <v>CUENTA</v>
      </c>
    </row>
    <row r="317" spans="1:3" x14ac:dyDescent="0.25">
      <c r="A317" s="13">
        <v>145005</v>
      </c>
      <c r="B317" s="5" t="s">
        <v>239</v>
      </c>
      <c r="C317" s="6" t="str">
        <f t="shared" si="4"/>
        <v>SUBCUENTA</v>
      </c>
    </row>
    <row r="318" spans="1:3" x14ac:dyDescent="0.25">
      <c r="A318" s="13">
        <v>145010</v>
      </c>
      <c r="B318" s="5" t="s">
        <v>240</v>
      </c>
      <c r="C318" s="6" t="str">
        <f t="shared" si="4"/>
        <v>SUBCUENTA</v>
      </c>
    </row>
    <row r="319" spans="1:3" x14ac:dyDescent="0.25">
      <c r="A319" s="13">
        <v>145099</v>
      </c>
      <c r="B319" s="5" t="s">
        <v>52</v>
      </c>
      <c r="C319" s="6" t="str">
        <f t="shared" si="4"/>
        <v>SUBCUENTA</v>
      </c>
    </row>
    <row r="320" spans="1:3" x14ac:dyDescent="0.25">
      <c r="A320" s="13">
        <v>1455</v>
      </c>
      <c r="B320" s="5" t="s">
        <v>241</v>
      </c>
      <c r="C320" s="6" t="str">
        <f t="shared" si="4"/>
        <v>CUENTA</v>
      </c>
    </row>
    <row r="321" spans="1:3" x14ac:dyDescent="0.25">
      <c r="A321" s="13">
        <v>145505</v>
      </c>
      <c r="B321" s="5" t="s">
        <v>242</v>
      </c>
      <c r="C321" s="6" t="str">
        <f t="shared" si="4"/>
        <v>SUBCUENTA</v>
      </c>
    </row>
    <row r="322" spans="1:3" x14ac:dyDescent="0.25">
      <c r="A322" s="13">
        <v>145510</v>
      </c>
      <c r="B322" s="5" t="s">
        <v>243</v>
      </c>
      <c r="C322" s="6" t="str">
        <f t="shared" si="4"/>
        <v>SUBCUENTA</v>
      </c>
    </row>
    <row r="323" spans="1:3" x14ac:dyDescent="0.25">
      <c r="A323" s="13">
        <v>145515</v>
      </c>
      <c r="B323" s="5" t="s">
        <v>244</v>
      </c>
      <c r="C323" s="6" t="str">
        <f t="shared" si="4"/>
        <v>SUBCUENTA</v>
      </c>
    </row>
    <row r="324" spans="1:3" x14ac:dyDescent="0.25">
      <c r="A324" s="13">
        <v>145520</v>
      </c>
      <c r="B324" s="5" t="s">
        <v>245</v>
      </c>
      <c r="C324" s="6" t="str">
        <f t="shared" si="4"/>
        <v>SUBCUENTA</v>
      </c>
    </row>
    <row r="325" spans="1:3" x14ac:dyDescent="0.25">
      <c r="A325" s="13">
        <v>145525</v>
      </c>
      <c r="B325" s="5" t="s">
        <v>246</v>
      </c>
      <c r="C325" s="6" t="str">
        <f t="shared" si="4"/>
        <v>SUBCUENTA</v>
      </c>
    </row>
    <row r="326" spans="1:3" x14ac:dyDescent="0.25">
      <c r="A326" s="13">
        <v>145530</v>
      </c>
      <c r="B326" s="5" t="s">
        <v>247</v>
      </c>
      <c r="C326" s="6" t="str">
        <f t="shared" si="4"/>
        <v>SUBCUENTA</v>
      </c>
    </row>
    <row r="327" spans="1:3" x14ac:dyDescent="0.25">
      <c r="A327" s="13">
        <v>145535</v>
      </c>
      <c r="B327" s="5" t="s">
        <v>248</v>
      </c>
      <c r="C327" s="6" t="str">
        <f t="shared" si="4"/>
        <v>SUBCUENTA</v>
      </c>
    </row>
    <row r="328" spans="1:3" x14ac:dyDescent="0.25">
      <c r="A328" s="13">
        <v>145540</v>
      </c>
      <c r="B328" s="5" t="s">
        <v>249</v>
      </c>
      <c r="C328" s="6" t="str">
        <f t="shared" si="4"/>
        <v>SUBCUENTA</v>
      </c>
    </row>
    <row r="329" spans="1:3" x14ac:dyDescent="0.25">
      <c r="A329" s="13">
        <v>145545</v>
      </c>
      <c r="B329" s="5" t="s">
        <v>250</v>
      </c>
      <c r="C329" s="6" t="str">
        <f t="shared" si="4"/>
        <v>SUBCUENTA</v>
      </c>
    </row>
    <row r="330" spans="1:3" x14ac:dyDescent="0.25">
      <c r="A330" s="13">
        <v>145550</v>
      </c>
      <c r="B330" s="5" t="s">
        <v>251</v>
      </c>
      <c r="C330" s="6" t="str">
        <f t="shared" si="4"/>
        <v>SUBCUENTA</v>
      </c>
    </row>
    <row r="331" spans="1:3" x14ac:dyDescent="0.25">
      <c r="A331" s="13">
        <v>145555</v>
      </c>
      <c r="B331" s="5" t="s">
        <v>252</v>
      </c>
      <c r="C331" s="6" t="str">
        <f t="shared" si="4"/>
        <v>SUBCUENTA</v>
      </c>
    </row>
    <row r="332" spans="1:3" x14ac:dyDescent="0.25">
      <c r="A332" s="13">
        <v>145560</v>
      </c>
      <c r="B332" s="5" t="s">
        <v>253</v>
      </c>
      <c r="C332" s="6" t="str">
        <f t="shared" si="4"/>
        <v>SUBCUENTA</v>
      </c>
    </row>
    <row r="333" spans="1:3" x14ac:dyDescent="0.25">
      <c r="A333" s="13">
        <v>145595</v>
      </c>
      <c r="B333" s="5" t="s">
        <v>59</v>
      </c>
      <c r="C333" s="6" t="str">
        <f t="shared" si="4"/>
        <v>SUBCUENTA</v>
      </c>
    </row>
    <row r="334" spans="1:3" x14ac:dyDescent="0.25">
      <c r="A334" s="13">
        <v>145599</v>
      </c>
      <c r="B334" s="5" t="s">
        <v>52</v>
      </c>
      <c r="C334" s="6" t="str">
        <f t="shared" si="4"/>
        <v>SUBCUENTA</v>
      </c>
    </row>
    <row r="335" spans="1:3" x14ac:dyDescent="0.25">
      <c r="A335" s="13">
        <v>1460</v>
      </c>
      <c r="B335" s="5" t="s">
        <v>254</v>
      </c>
      <c r="C335" s="6" t="str">
        <f t="shared" si="4"/>
        <v>CUENTA</v>
      </c>
    </row>
    <row r="336" spans="1:3" ht="25.5" x14ac:dyDescent="0.25">
      <c r="A336" s="13" t="s">
        <v>255</v>
      </c>
      <c r="B336" s="5"/>
      <c r="C336" s="6" t="str">
        <f t="shared" si="4"/>
        <v/>
      </c>
    </row>
    <row r="337" spans="1:3" x14ac:dyDescent="0.25">
      <c r="A337" s="13">
        <v>146099</v>
      </c>
      <c r="B337" s="5" t="s">
        <v>52</v>
      </c>
      <c r="C337" s="6" t="str">
        <f t="shared" ref="C337:C400" si="5">IF(LEN(A337)=1,"CLASE",IF(LEN(A337)=2,"GRUPO",IF(LEN(A337)=4,"CUENTA",IF(LEN(A337)=6,"SUBCUENTA",""))))</f>
        <v>SUBCUENTA</v>
      </c>
    </row>
    <row r="338" spans="1:3" x14ac:dyDescent="0.25">
      <c r="A338" s="13">
        <v>1465</v>
      </c>
      <c r="B338" s="5" t="s">
        <v>256</v>
      </c>
      <c r="C338" s="6" t="str">
        <f t="shared" si="5"/>
        <v>CUENTA</v>
      </c>
    </row>
    <row r="339" spans="1:3" ht="25.5" x14ac:dyDescent="0.25">
      <c r="A339" s="13" t="s">
        <v>257</v>
      </c>
      <c r="B339" s="5"/>
      <c r="C339" s="6" t="str">
        <f t="shared" si="5"/>
        <v/>
      </c>
    </row>
    <row r="340" spans="1:3" x14ac:dyDescent="0.25">
      <c r="A340" s="13">
        <v>146599</v>
      </c>
      <c r="B340" s="5" t="s">
        <v>52</v>
      </c>
      <c r="C340" s="6" t="str">
        <f t="shared" si="5"/>
        <v>SUBCUENTA</v>
      </c>
    </row>
    <row r="341" spans="1:3" x14ac:dyDescent="0.25">
      <c r="A341" s="13">
        <v>1499</v>
      </c>
      <c r="B341" s="5" t="s">
        <v>115</v>
      </c>
      <c r="C341" s="6" t="str">
        <f t="shared" si="5"/>
        <v>CUENTA</v>
      </c>
    </row>
    <row r="342" spans="1:3" x14ac:dyDescent="0.25">
      <c r="A342" s="13">
        <v>149905</v>
      </c>
      <c r="B342" s="5" t="s">
        <v>258</v>
      </c>
      <c r="C342" s="6" t="str">
        <f t="shared" si="5"/>
        <v>SUBCUENTA</v>
      </c>
    </row>
    <row r="343" spans="1:3" x14ac:dyDescent="0.25">
      <c r="A343" s="13">
        <v>149910</v>
      </c>
      <c r="B343" s="5" t="s">
        <v>259</v>
      </c>
      <c r="C343" s="6" t="str">
        <f t="shared" si="5"/>
        <v>SUBCUENTA</v>
      </c>
    </row>
    <row r="344" spans="1:3" x14ac:dyDescent="0.25">
      <c r="A344" s="13">
        <v>149915</v>
      </c>
      <c r="B344" s="5" t="s">
        <v>260</v>
      </c>
      <c r="C344" s="6" t="str">
        <f t="shared" si="5"/>
        <v>SUBCUENTA</v>
      </c>
    </row>
    <row r="345" spans="1:3" x14ac:dyDescent="0.25">
      <c r="A345" s="13">
        <v>149920</v>
      </c>
      <c r="B345" s="5" t="s">
        <v>261</v>
      </c>
      <c r="C345" s="6" t="str">
        <f t="shared" si="5"/>
        <v>SUBCUENTA</v>
      </c>
    </row>
    <row r="346" spans="1:3" x14ac:dyDescent="0.25">
      <c r="A346" s="13">
        <v>15</v>
      </c>
      <c r="B346" s="5" t="s">
        <v>262</v>
      </c>
      <c r="C346" s="6" t="str">
        <f t="shared" si="5"/>
        <v>GRUPO</v>
      </c>
    </row>
    <row r="347" spans="1:3" x14ac:dyDescent="0.25">
      <c r="A347" s="13">
        <v>1504</v>
      </c>
      <c r="B347" s="5" t="s">
        <v>238</v>
      </c>
      <c r="C347" s="6" t="str">
        <f t="shared" si="5"/>
        <v>CUENTA</v>
      </c>
    </row>
    <row r="348" spans="1:3" x14ac:dyDescent="0.25">
      <c r="A348" s="13">
        <v>150405</v>
      </c>
      <c r="B348" s="5" t="s">
        <v>263</v>
      </c>
      <c r="C348" s="6" t="str">
        <f t="shared" si="5"/>
        <v>SUBCUENTA</v>
      </c>
    </row>
    <row r="349" spans="1:3" x14ac:dyDescent="0.25">
      <c r="A349" s="13">
        <v>150410</v>
      </c>
      <c r="B349" s="5" t="s">
        <v>264</v>
      </c>
      <c r="C349" s="6" t="str">
        <f t="shared" si="5"/>
        <v>SUBCUENTA</v>
      </c>
    </row>
    <row r="350" spans="1:3" x14ac:dyDescent="0.25">
      <c r="A350" s="13">
        <v>150499</v>
      </c>
      <c r="B350" s="5" t="s">
        <v>52</v>
      </c>
      <c r="C350" s="6" t="str">
        <f t="shared" si="5"/>
        <v>SUBCUENTA</v>
      </c>
    </row>
    <row r="351" spans="1:3" x14ac:dyDescent="0.25">
      <c r="A351" s="13">
        <v>1506</v>
      </c>
      <c r="B351" s="5" t="s">
        <v>265</v>
      </c>
      <c r="C351" s="6" t="str">
        <f t="shared" si="5"/>
        <v>CUENTA</v>
      </c>
    </row>
    <row r="352" spans="1:3" x14ac:dyDescent="0.25">
      <c r="A352" s="13">
        <v>150605</v>
      </c>
      <c r="B352" s="5" t="s">
        <v>266</v>
      </c>
      <c r="C352" s="6" t="str">
        <f t="shared" si="5"/>
        <v>SUBCUENTA</v>
      </c>
    </row>
    <row r="353" spans="1:3" x14ac:dyDescent="0.25">
      <c r="A353" s="13">
        <v>150610</v>
      </c>
      <c r="B353" s="5" t="s">
        <v>267</v>
      </c>
      <c r="C353" s="6" t="str">
        <f t="shared" si="5"/>
        <v>SUBCUENTA</v>
      </c>
    </row>
    <row r="354" spans="1:3" x14ac:dyDescent="0.25">
      <c r="A354" s="13">
        <v>150615</v>
      </c>
      <c r="B354" s="5" t="s">
        <v>268</v>
      </c>
      <c r="C354" s="6" t="str">
        <f t="shared" si="5"/>
        <v>SUBCUENTA</v>
      </c>
    </row>
    <row r="355" spans="1:3" x14ac:dyDescent="0.25">
      <c r="A355" s="13">
        <v>150699</v>
      </c>
      <c r="B355" s="5" t="s">
        <v>52</v>
      </c>
      <c r="C355" s="6" t="str">
        <f t="shared" si="5"/>
        <v>SUBCUENTA</v>
      </c>
    </row>
    <row r="356" spans="1:3" x14ac:dyDescent="0.25">
      <c r="A356" s="13">
        <v>1508</v>
      </c>
      <c r="B356" s="5" t="s">
        <v>269</v>
      </c>
      <c r="C356" s="6" t="str">
        <f t="shared" si="5"/>
        <v>CUENTA</v>
      </c>
    </row>
    <row r="357" spans="1:3" x14ac:dyDescent="0.25">
      <c r="A357" s="13">
        <v>150805</v>
      </c>
      <c r="B357" s="5" t="s">
        <v>270</v>
      </c>
      <c r="C357" s="6" t="str">
        <f t="shared" si="5"/>
        <v>SUBCUENTA</v>
      </c>
    </row>
    <row r="358" spans="1:3" x14ac:dyDescent="0.25">
      <c r="A358" s="13">
        <v>150810</v>
      </c>
      <c r="B358" s="5" t="s">
        <v>271</v>
      </c>
      <c r="C358" s="6" t="str">
        <f t="shared" si="5"/>
        <v>SUBCUENTA</v>
      </c>
    </row>
    <row r="359" spans="1:3" x14ac:dyDescent="0.25">
      <c r="A359" s="13">
        <v>150815</v>
      </c>
      <c r="B359" s="5" t="s">
        <v>272</v>
      </c>
      <c r="C359" s="6" t="str">
        <f t="shared" si="5"/>
        <v>SUBCUENTA</v>
      </c>
    </row>
    <row r="360" spans="1:3" x14ac:dyDescent="0.25">
      <c r="A360" s="13">
        <v>150820</v>
      </c>
      <c r="B360" s="5" t="s">
        <v>273</v>
      </c>
      <c r="C360" s="6" t="str">
        <f t="shared" si="5"/>
        <v>SUBCUENTA</v>
      </c>
    </row>
    <row r="361" spans="1:3" x14ac:dyDescent="0.25">
      <c r="A361" s="13">
        <v>150825</v>
      </c>
      <c r="B361" s="5" t="s">
        <v>274</v>
      </c>
      <c r="C361" s="6" t="str">
        <f t="shared" si="5"/>
        <v>SUBCUENTA</v>
      </c>
    </row>
    <row r="362" spans="1:3" x14ac:dyDescent="0.25">
      <c r="A362" s="13">
        <v>150830</v>
      </c>
      <c r="B362" s="5" t="s">
        <v>275</v>
      </c>
      <c r="C362" s="6" t="str">
        <f t="shared" si="5"/>
        <v>SUBCUENTA</v>
      </c>
    </row>
    <row r="363" spans="1:3" x14ac:dyDescent="0.25">
      <c r="A363" s="13">
        <v>150899</v>
      </c>
      <c r="B363" s="5" t="s">
        <v>52</v>
      </c>
      <c r="C363" s="6" t="str">
        <f t="shared" si="5"/>
        <v>SUBCUENTA</v>
      </c>
    </row>
    <row r="364" spans="1:3" x14ac:dyDescent="0.25">
      <c r="A364" s="13">
        <v>1512</v>
      </c>
      <c r="B364" s="5" t="s">
        <v>276</v>
      </c>
      <c r="C364" s="6" t="str">
        <f t="shared" si="5"/>
        <v>CUENTA</v>
      </c>
    </row>
    <row r="365" spans="1:3" x14ac:dyDescent="0.25">
      <c r="A365" s="13">
        <v>151205</v>
      </c>
      <c r="B365" s="5" t="s">
        <v>277</v>
      </c>
      <c r="C365" s="6" t="str">
        <f t="shared" si="5"/>
        <v>SUBCUENTA</v>
      </c>
    </row>
    <row r="366" spans="1:3" x14ac:dyDescent="0.25">
      <c r="A366" s="13">
        <v>151210</v>
      </c>
      <c r="B366" s="5" t="s">
        <v>278</v>
      </c>
      <c r="C366" s="6" t="str">
        <f t="shared" si="5"/>
        <v>SUBCUENTA</v>
      </c>
    </row>
    <row r="367" spans="1:3" x14ac:dyDescent="0.25">
      <c r="A367" s="13">
        <v>151215</v>
      </c>
      <c r="B367" s="5" t="s">
        <v>279</v>
      </c>
      <c r="C367" s="6" t="str">
        <f t="shared" si="5"/>
        <v>SUBCUENTA</v>
      </c>
    </row>
    <row r="368" spans="1:3" x14ac:dyDescent="0.25">
      <c r="A368" s="13">
        <v>151220</v>
      </c>
      <c r="B368" s="5" t="s">
        <v>280</v>
      </c>
      <c r="C368" s="6" t="str">
        <f t="shared" si="5"/>
        <v>SUBCUENTA</v>
      </c>
    </row>
    <row r="369" spans="1:3" x14ac:dyDescent="0.25">
      <c r="A369" s="13">
        <v>151225</v>
      </c>
      <c r="B369" s="5" t="s">
        <v>281</v>
      </c>
      <c r="C369" s="6" t="str">
        <f t="shared" si="5"/>
        <v>SUBCUENTA</v>
      </c>
    </row>
    <row r="370" spans="1:3" x14ac:dyDescent="0.25">
      <c r="A370" s="13">
        <v>151230</v>
      </c>
      <c r="B370" s="5" t="s">
        <v>282</v>
      </c>
      <c r="C370" s="6" t="str">
        <f t="shared" si="5"/>
        <v>SUBCUENTA</v>
      </c>
    </row>
    <row r="371" spans="1:3" x14ac:dyDescent="0.25">
      <c r="A371" s="13">
        <v>151235</v>
      </c>
      <c r="B371" s="5" t="s">
        <v>283</v>
      </c>
      <c r="C371" s="6" t="str">
        <f t="shared" si="5"/>
        <v>SUBCUENTA</v>
      </c>
    </row>
    <row r="372" spans="1:3" x14ac:dyDescent="0.25">
      <c r="A372" s="13">
        <v>151240</v>
      </c>
      <c r="B372" s="5" t="s">
        <v>284</v>
      </c>
      <c r="C372" s="6" t="str">
        <f t="shared" si="5"/>
        <v>SUBCUENTA</v>
      </c>
    </row>
    <row r="373" spans="1:3" x14ac:dyDescent="0.25">
      <c r="A373" s="13">
        <v>151245</v>
      </c>
      <c r="B373" s="5" t="s">
        <v>285</v>
      </c>
      <c r="C373" s="6" t="str">
        <f t="shared" si="5"/>
        <v>SUBCUENTA</v>
      </c>
    </row>
    <row r="374" spans="1:3" x14ac:dyDescent="0.25">
      <c r="A374" s="13">
        <v>151250</v>
      </c>
      <c r="B374" s="5" t="s">
        <v>286</v>
      </c>
      <c r="C374" s="6" t="str">
        <f t="shared" si="5"/>
        <v>SUBCUENTA</v>
      </c>
    </row>
    <row r="375" spans="1:3" x14ac:dyDescent="0.25">
      <c r="A375" s="13">
        <v>151299</v>
      </c>
      <c r="B375" s="5" t="s">
        <v>52</v>
      </c>
      <c r="C375" s="6" t="str">
        <f t="shared" si="5"/>
        <v>SUBCUENTA</v>
      </c>
    </row>
    <row r="376" spans="1:3" x14ac:dyDescent="0.25">
      <c r="A376" s="13">
        <v>1516</v>
      </c>
      <c r="B376" s="5" t="s">
        <v>270</v>
      </c>
      <c r="C376" s="6" t="str">
        <f t="shared" si="5"/>
        <v>CUENTA</v>
      </c>
    </row>
    <row r="377" spans="1:3" x14ac:dyDescent="0.25">
      <c r="A377" s="13">
        <v>151605</v>
      </c>
      <c r="B377" s="5" t="s">
        <v>287</v>
      </c>
      <c r="C377" s="6" t="str">
        <f t="shared" si="5"/>
        <v>SUBCUENTA</v>
      </c>
    </row>
    <row r="378" spans="1:3" x14ac:dyDescent="0.25">
      <c r="A378" s="13">
        <v>151610</v>
      </c>
      <c r="B378" s="5" t="s">
        <v>288</v>
      </c>
      <c r="C378" s="6" t="str">
        <f t="shared" si="5"/>
        <v>SUBCUENTA</v>
      </c>
    </row>
    <row r="379" spans="1:3" x14ac:dyDescent="0.25">
      <c r="A379" s="13">
        <v>151615</v>
      </c>
      <c r="B379" s="5" t="s">
        <v>289</v>
      </c>
      <c r="C379" s="6" t="str">
        <f t="shared" si="5"/>
        <v>SUBCUENTA</v>
      </c>
    </row>
    <row r="380" spans="1:3" x14ac:dyDescent="0.25">
      <c r="A380" s="13">
        <v>151620</v>
      </c>
      <c r="B380" s="5" t="s">
        <v>290</v>
      </c>
      <c r="C380" s="6" t="str">
        <f t="shared" si="5"/>
        <v>SUBCUENTA</v>
      </c>
    </row>
    <row r="381" spans="1:3" x14ac:dyDescent="0.25">
      <c r="A381" s="13">
        <v>151625</v>
      </c>
      <c r="B381" s="5" t="s">
        <v>291</v>
      </c>
      <c r="C381" s="6" t="str">
        <f t="shared" si="5"/>
        <v>SUBCUENTA</v>
      </c>
    </row>
    <row r="382" spans="1:3" x14ac:dyDescent="0.25">
      <c r="A382" s="13">
        <v>151630</v>
      </c>
      <c r="B382" s="5" t="s">
        <v>292</v>
      </c>
      <c r="C382" s="6" t="str">
        <f t="shared" si="5"/>
        <v>SUBCUENTA</v>
      </c>
    </row>
    <row r="383" spans="1:3" x14ac:dyDescent="0.25">
      <c r="A383" s="13">
        <v>151635</v>
      </c>
      <c r="B383" s="5" t="s">
        <v>293</v>
      </c>
      <c r="C383" s="6" t="str">
        <f t="shared" si="5"/>
        <v>SUBCUENTA</v>
      </c>
    </row>
    <row r="384" spans="1:3" x14ac:dyDescent="0.25">
      <c r="A384" s="13">
        <v>151640</v>
      </c>
      <c r="B384" s="5" t="s">
        <v>294</v>
      </c>
      <c r="C384" s="6" t="str">
        <f t="shared" si="5"/>
        <v>SUBCUENTA</v>
      </c>
    </row>
    <row r="385" spans="1:3" x14ac:dyDescent="0.25">
      <c r="A385" s="13">
        <v>151645</v>
      </c>
      <c r="B385" s="5" t="s">
        <v>295</v>
      </c>
      <c r="C385" s="6" t="str">
        <f t="shared" si="5"/>
        <v>SUBCUENTA</v>
      </c>
    </row>
    <row r="386" spans="1:3" x14ac:dyDescent="0.25">
      <c r="A386" s="13">
        <v>151650</v>
      </c>
      <c r="B386" s="5" t="s">
        <v>296</v>
      </c>
      <c r="C386" s="6" t="str">
        <f t="shared" si="5"/>
        <v>SUBCUENTA</v>
      </c>
    </row>
    <row r="387" spans="1:3" x14ac:dyDescent="0.25">
      <c r="A387" s="13">
        <v>151655</v>
      </c>
      <c r="B387" s="5" t="s">
        <v>297</v>
      </c>
      <c r="C387" s="6" t="str">
        <f t="shared" si="5"/>
        <v>SUBCUENTA</v>
      </c>
    </row>
    <row r="388" spans="1:3" x14ac:dyDescent="0.25">
      <c r="A388" s="13">
        <v>151660</v>
      </c>
      <c r="B388" s="5" t="s">
        <v>298</v>
      </c>
      <c r="C388" s="6" t="str">
        <f t="shared" si="5"/>
        <v>SUBCUENTA</v>
      </c>
    </row>
    <row r="389" spans="1:3" x14ac:dyDescent="0.25">
      <c r="A389" s="13">
        <v>151663</v>
      </c>
      <c r="B389" s="5" t="s">
        <v>299</v>
      </c>
      <c r="C389" s="6" t="str">
        <f t="shared" si="5"/>
        <v>SUBCUENTA</v>
      </c>
    </row>
    <row r="390" spans="1:3" x14ac:dyDescent="0.25">
      <c r="A390" s="13">
        <v>151665</v>
      </c>
      <c r="B390" s="5" t="s">
        <v>300</v>
      </c>
      <c r="C390" s="6" t="str">
        <f t="shared" si="5"/>
        <v>SUBCUENTA</v>
      </c>
    </row>
    <row r="391" spans="1:3" x14ac:dyDescent="0.25">
      <c r="A391" s="13">
        <v>151670</v>
      </c>
      <c r="B391" s="5" t="s">
        <v>301</v>
      </c>
      <c r="C391" s="6" t="str">
        <f t="shared" si="5"/>
        <v>SUBCUENTA</v>
      </c>
    </row>
    <row r="392" spans="1:3" x14ac:dyDescent="0.25">
      <c r="A392" s="13">
        <v>151675</v>
      </c>
      <c r="B392" s="5" t="s">
        <v>302</v>
      </c>
      <c r="C392" s="6" t="str">
        <f t="shared" si="5"/>
        <v>SUBCUENTA</v>
      </c>
    </row>
    <row r="393" spans="1:3" x14ac:dyDescent="0.25">
      <c r="A393" s="13">
        <v>151680</v>
      </c>
      <c r="B393" s="5" t="s">
        <v>303</v>
      </c>
      <c r="C393" s="6" t="str">
        <f t="shared" si="5"/>
        <v>SUBCUENTA</v>
      </c>
    </row>
    <row r="394" spans="1:3" x14ac:dyDescent="0.25">
      <c r="A394" s="13">
        <v>151695</v>
      </c>
      <c r="B394" s="5" t="s">
        <v>59</v>
      </c>
      <c r="C394" s="6" t="str">
        <f t="shared" si="5"/>
        <v>SUBCUENTA</v>
      </c>
    </row>
    <row r="395" spans="1:3" x14ac:dyDescent="0.25">
      <c r="A395" s="13">
        <v>151699</v>
      </c>
      <c r="B395" s="5" t="s">
        <v>52</v>
      </c>
      <c r="C395" s="6" t="str">
        <f t="shared" si="5"/>
        <v>SUBCUENTA</v>
      </c>
    </row>
    <row r="396" spans="1:3" x14ac:dyDescent="0.25">
      <c r="A396" s="13">
        <v>1520</v>
      </c>
      <c r="B396" s="5" t="s">
        <v>277</v>
      </c>
      <c r="C396" s="6" t="str">
        <f t="shared" si="5"/>
        <v>CUENTA</v>
      </c>
    </row>
    <row r="397" spans="1:3" ht="25.5" x14ac:dyDescent="0.25">
      <c r="A397" s="13" t="s">
        <v>304</v>
      </c>
      <c r="B397" s="5"/>
      <c r="C397" s="6" t="str">
        <f t="shared" si="5"/>
        <v/>
      </c>
    </row>
    <row r="398" spans="1:3" x14ac:dyDescent="0.25">
      <c r="A398" s="13">
        <v>152099</v>
      </c>
      <c r="B398" s="5" t="s">
        <v>52</v>
      </c>
      <c r="C398" s="6" t="str">
        <f t="shared" si="5"/>
        <v>SUBCUENTA</v>
      </c>
    </row>
    <row r="399" spans="1:3" x14ac:dyDescent="0.25">
      <c r="A399" s="13">
        <v>1524</v>
      </c>
      <c r="B399" s="5" t="s">
        <v>278</v>
      </c>
      <c r="C399" s="6" t="str">
        <f t="shared" si="5"/>
        <v>CUENTA</v>
      </c>
    </row>
    <row r="400" spans="1:3" x14ac:dyDescent="0.25">
      <c r="A400" s="13">
        <v>152405</v>
      </c>
      <c r="B400" s="5" t="s">
        <v>305</v>
      </c>
      <c r="C400" s="6" t="str">
        <f t="shared" si="5"/>
        <v>SUBCUENTA</v>
      </c>
    </row>
    <row r="401" spans="1:3" x14ac:dyDescent="0.25">
      <c r="A401" s="13">
        <v>152410</v>
      </c>
      <c r="B401" s="5" t="s">
        <v>306</v>
      </c>
      <c r="C401" s="6" t="str">
        <f t="shared" ref="C401:C465" si="6">IF(LEN(A401)=1,"CLASE",IF(LEN(A401)=2,"GRUPO",IF(LEN(A401)=4,"CUENTA",IF(LEN(A401)=6,"SUBCUENTA",""))))</f>
        <v>SUBCUENTA</v>
      </c>
    </row>
    <row r="402" spans="1:3" x14ac:dyDescent="0.25">
      <c r="A402" s="13">
        <v>152495</v>
      </c>
      <c r="B402" s="5" t="s">
        <v>59</v>
      </c>
      <c r="C402" s="6" t="str">
        <f t="shared" si="6"/>
        <v>SUBCUENTA</v>
      </c>
    </row>
    <row r="403" spans="1:3" x14ac:dyDescent="0.25">
      <c r="A403" s="13">
        <v>152499</v>
      </c>
      <c r="B403" s="5" t="s">
        <v>52</v>
      </c>
      <c r="C403" s="6" t="str">
        <f t="shared" si="6"/>
        <v>SUBCUENTA</v>
      </c>
    </row>
    <row r="404" spans="1:3" x14ac:dyDescent="0.25">
      <c r="A404" s="13">
        <v>1528</v>
      </c>
      <c r="B404" s="5" t="s">
        <v>279</v>
      </c>
      <c r="C404" s="6" t="str">
        <f t="shared" si="6"/>
        <v>CUENTA</v>
      </c>
    </row>
    <row r="405" spans="1:3" x14ac:dyDescent="0.25">
      <c r="A405" s="13">
        <v>152805</v>
      </c>
      <c r="B405" s="5" t="s">
        <v>307</v>
      </c>
      <c r="C405" s="6" t="str">
        <f t="shared" si="6"/>
        <v>SUBCUENTA</v>
      </c>
    </row>
    <row r="406" spans="1:3" x14ac:dyDescent="0.25">
      <c r="A406" s="13">
        <v>15280501</v>
      </c>
      <c r="B406" s="5" t="s">
        <v>1396</v>
      </c>
      <c r="C406" s="6" t="str">
        <f t="shared" si="6"/>
        <v/>
      </c>
    </row>
    <row r="407" spans="1:3" x14ac:dyDescent="0.25">
      <c r="A407" s="13">
        <v>152810</v>
      </c>
      <c r="B407" s="5" t="s">
        <v>308</v>
      </c>
      <c r="C407" s="6" t="str">
        <f t="shared" si="6"/>
        <v>SUBCUENTA</v>
      </c>
    </row>
    <row r="408" spans="1:3" x14ac:dyDescent="0.25">
      <c r="A408" s="13">
        <v>152815</v>
      </c>
      <c r="B408" s="5" t="s">
        <v>309</v>
      </c>
      <c r="C408" s="6" t="str">
        <f t="shared" si="6"/>
        <v>SUBCUENTA</v>
      </c>
    </row>
    <row r="409" spans="1:3" x14ac:dyDescent="0.25">
      <c r="A409" s="13">
        <v>152820</v>
      </c>
      <c r="B409" s="5" t="s">
        <v>310</v>
      </c>
      <c r="C409" s="6" t="str">
        <f t="shared" si="6"/>
        <v>SUBCUENTA</v>
      </c>
    </row>
    <row r="410" spans="1:3" x14ac:dyDescent="0.25">
      <c r="A410" s="13">
        <v>152825</v>
      </c>
      <c r="B410" s="5" t="s">
        <v>311</v>
      </c>
      <c r="C410" s="6" t="str">
        <f t="shared" si="6"/>
        <v>SUBCUENTA</v>
      </c>
    </row>
    <row r="411" spans="1:3" x14ac:dyDescent="0.25">
      <c r="A411" s="13">
        <v>152895</v>
      </c>
      <c r="B411" s="5" t="s">
        <v>59</v>
      </c>
      <c r="C411" s="6" t="str">
        <f t="shared" si="6"/>
        <v>SUBCUENTA</v>
      </c>
    </row>
    <row r="412" spans="1:3" x14ac:dyDescent="0.25">
      <c r="A412" s="13">
        <v>152899</v>
      </c>
      <c r="B412" s="5" t="s">
        <v>52</v>
      </c>
      <c r="C412" s="6" t="str">
        <f t="shared" si="6"/>
        <v>SUBCUENTA</v>
      </c>
    </row>
    <row r="413" spans="1:3" x14ac:dyDescent="0.25">
      <c r="A413" s="13">
        <v>1532</v>
      </c>
      <c r="B413" s="5" t="s">
        <v>312</v>
      </c>
      <c r="C413" s="6" t="str">
        <f t="shared" si="6"/>
        <v>CUENTA</v>
      </c>
    </row>
    <row r="414" spans="1:3" x14ac:dyDescent="0.25">
      <c r="A414" s="13">
        <v>153205</v>
      </c>
      <c r="B414" s="5" t="s">
        <v>313</v>
      </c>
      <c r="C414" s="6" t="str">
        <f t="shared" si="6"/>
        <v>SUBCUENTA</v>
      </c>
    </row>
    <row r="415" spans="1:3" x14ac:dyDescent="0.25">
      <c r="A415" s="13">
        <v>153210</v>
      </c>
      <c r="B415" s="5" t="s">
        <v>314</v>
      </c>
      <c r="C415" s="6" t="str">
        <f t="shared" si="6"/>
        <v>SUBCUENTA</v>
      </c>
    </row>
    <row r="416" spans="1:3" x14ac:dyDescent="0.25">
      <c r="A416" s="13">
        <v>153215</v>
      </c>
      <c r="B416" s="5" t="s">
        <v>315</v>
      </c>
      <c r="C416" s="6" t="str">
        <f t="shared" si="6"/>
        <v>SUBCUENTA</v>
      </c>
    </row>
    <row r="417" spans="1:3" x14ac:dyDescent="0.25">
      <c r="A417" s="13">
        <v>153220</v>
      </c>
      <c r="B417" s="5" t="s">
        <v>316</v>
      </c>
      <c r="C417" s="6" t="str">
        <f t="shared" si="6"/>
        <v>SUBCUENTA</v>
      </c>
    </row>
    <row r="418" spans="1:3" x14ac:dyDescent="0.25">
      <c r="A418" s="13">
        <v>153295</v>
      </c>
      <c r="B418" s="5" t="s">
        <v>59</v>
      </c>
      <c r="C418" s="6" t="str">
        <f t="shared" si="6"/>
        <v>SUBCUENTA</v>
      </c>
    </row>
    <row r="419" spans="1:3" x14ac:dyDescent="0.25">
      <c r="A419" s="13">
        <v>153299</v>
      </c>
      <c r="B419" s="5" t="s">
        <v>52</v>
      </c>
      <c r="C419" s="6" t="str">
        <f t="shared" si="6"/>
        <v>SUBCUENTA</v>
      </c>
    </row>
    <row r="420" spans="1:3" x14ac:dyDescent="0.25">
      <c r="A420" s="13">
        <v>1536</v>
      </c>
      <c r="B420" s="5" t="s">
        <v>281</v>
      </c>
      <c r="C420" s="6" t="str">
        <f t="shared" si="6"/>
        <v>CUENTA</v>
      </c>
    </row>
    <row r="421" spans="1:3" x14ac:dyDescent="0.25">
      <c r="A421" s="13">
        <v>153605</v>
      </c>
      <c r="B421" s="5" t="s">
        <v>317</v>
      </c>
      <c r="C421" s="6" t="str">
        <f t="shared" si="6"/>
        <v>SUBCUENTA</v>
      </c>
    </row>
    <row r="422" spans="1:3" x14ac:dyDescent="0.25">
      <c r="A422" s="13">
        <v>153610</v>
      </c>
      <c r="B422" s="5" t="s">
        <v>318</v>
      </c>
      <c r="C422" s="6" t="str">
        <f t="shared" si="6"/>
        <v>SUBCUENTA</v>
      </c>
    </row>
    <row r="423" spans="1:3" x14ac:dyDescent="0.25">
      <c r="A423" s="13">
        <v>153695</v>
      </c>
      <c r="B423" s="5" t="s">
        <v>59</v>
      </c>
      <c r="C423" s="6" t="str">
        <f t="shared" si="6"/>
        <v>SUBCUENTA</v>
      </c>
    </row>
    <row r="424" spans="1:3" x14ac:dyDescent="0.25">
      <c r="A424" s="13">
        <v>153699</v>
      </c>
      <c r="B424" s="5" t="s">
        <v>52</v>
      </c>
      <c r="C424" s="6" t="str">
        <f t="shared" si="6"/>
        <v>SUBCUENTA</v>
      </c>
    </row>
    <row r="425" spans="1:3" x14ac:dyDescent="0.25">
      <c r="A425" s="13">
        <v>1540</v>
      </c>
      <c r="B425" s="5" t="s">
        <v>282</v>
      </c>
      <c r="C425" s="6" t="str">
        <f t="shared" si="6"/>
        <v>CUENTA</v>
      </c>
    </row>
    <row r="426" spans="1:3" x14ac:dyDescent="0.25">
      <c r="A426" s="13">
        <v>154005</v>
      </c>
      <c r="B426" s="5" t="s">
        <v>319</v>
      </c>
      <c r="C426" s="6" t="str">
        <f t="shared" si="6"/>
        <v>SUBCUENTA</v>
      </c>
    </row>
    <row r="427" spans="1:3" x14ac:dyDescent="0.25">
      <c r="A427" s="13">
        <v>154008</v>
      </c>
      <c r="B427" s="5" t="s">
        <v>320</v>
      </c>
      <c r="C427" s="6" t="str">
        <f t="shared" si="6"/>
        <v>SUBCUENTA</v>
      </c>
    </row>
    <row r="428" spans="1:3" x14ac:dyDescent="0.25">
      <c r="A428" s="13">
        <v>154010</v>
      </c>
      <c r="B428" s="5" t="s">
        <v>321</v>
      </c>
      <c r="C428" s="6" t="str">
        <f t="shared" si="6"/>
        <v>SUBCUENTA</v>
      </c>
    </row>
    <row r="429" spans="1:3" x14ac:dyDescent="0.25">
      <c r="A429" s="13">
        <v>154015</v>
      </c>
      <c r="B429" s="5" t="s">
        <v>322</v>
      </c>
      <c r="C429" s="6" t="str">
        <f t="shared" si="6"/>
        <v>SUBCUENTA</v>
      </c>
    </row>
    <row r="430" spans="1:3" x14ac:dyDescent="0.25">
      <c r="A430" s="13">
        <v>154017</v>
      </c>
      <c r="B430" s="5" t="s">
        <v>323</v>
      </c>
      <c r="C430" s="6" t="str">
        <f t="shared" si="6"/>
        <v>SUBCUENTA</v>
      </c>
    </row>
    <row r="431" spans="1:3" x14ac:dyDescent="0.25">
      <c r="A431" s="13">
        <v>154020</v>
      </c>
      <c r="B431" s="5" t="s">
        <v>324</v>
      </c>
      <c r="C431" s="6" t="str">
        <f t="shared" si="6"/>
        <v>SUBCUENTA</v>
      </c>
    </row>
    <row r="432" spans="1:3" x14ac:dyDescent="0.25">
      <c r="A432" s="13">
        <v>154025</v>
      </c>
      <c r="B432" s="5" t="s">
        <v>325</v>
      </c>
      <c r="C432" s="6" t="str">
        <f t="shared" si="6"/>
        <v>SUBCUENTA</v>
      </c>
    </row>
    <row r="433" spans="1:3" x14ac:dyDescent="0.25">
      <c r="A433" s="13">
        <v>154030</v>
      </c>
      <c r="B433" s="5" t="s">
        <v>326</v>
      </c>
      <c r="C433" s="6" t="str">
        <f t="shared" si="6"/>
        <v>SUBCUENTA</v>
      </c>
    </row>
    <row r="434" spans="1:3" x14ac:dyDescent="0.25">
      <c r="A434" s="13">
        <v>154035</v>
      </c>
      <c r="B434" s="5" t="s">
        <v>327</v>
      </c>
      <c r="C434" s="6" t="str">
        <f t="shared" si="6"/>
        <v>SUBCUENTA</v>
      </c>
    </row>
    <row r="435" spans="1:3" x14ac:dyDescent="0.25">
      <c r="A435" s="13">
        <v>154040</v>
      </c>
      <c r="B435" s="5" t="s">
        <v>328</v>
      </c>
      <c r="C435" s="6" t="str">
        <f t="shared" si="6"/>
        <v>SUBCUENTA</v>
      </c>
    </row>
    <row r="436" spans="1:3" x14ac:dyDescent="0.25">
      <c r="A436" s="13">
        <v>154045</v>
      </c>
      <c r="B436" s="5" t="s">
        <v>329</v>
      </c>
      <c r="C436" s="6" t="str">
        <f t="shared" si="6"/>
        <v>SUBCUENTA</v>
      </c>
    </row>
    <row r="437" spans="1:3" x14ac:dyDescent="0.25">
      <c r="A437" s="13">
        <v>154095</v>
      </c>
      <c r="B437" s="5" t="s">
        <v>59</v>
      </c>
      <c r="C437" s="6" t="str">
        <f t="shared" si="6"/>
        <v>SUBCUENTA</v>
      </c>
    </row>
    <row r="438" spans="1:3" x14ac:dyDescent="0.25">
      <c r="A438" s="13">
        <v>154099</v>
      </c>
      <c r="B438" s="5" t="s">
        <v>52</v>
      </c>
      <c r="C438" s="6" t="str">
        <f t="shared" si="6"/>
        <v>SUBCUENTA</v>
      </c>
    </row>
    <row r="439" spans="1:3" x14ac:dyDescent="0.25">
      <c r="A439" s="13">
        <v>1544</v>
      </c>
      <c r="B439" s="5" t="s">
        <v>283</v>
      </c>
      <c r="C439" s="6" t="str">
        <f t="shared" si="6"/>
        <v>CUENTA</v>
      </c>
    </row>
    <row r="440" spans="1:3" x14ac:dyDescent="0.25">
      <c r="A440" s="13">
        <v>154405</v>
      </c>
      <c r="B440" s="5" t="s">
        <v>330</v>
      </c>
      <c r="C440" s="6" t="str">
        <f t="shared" si="6"/>
        <v>SUBCUENTA</v>
      </c>
    </row>
    <row r="441" spans="1:3" x14ac:dyDescent="0.25">
      <c r="A441" s="13">
        <v>154410</v>
      </c>
      <c r="B441" s="5" t="s">
        <v>331</v>
      </c>
      <c r="C441" s="6" t="str">
        <f t="shared" si="6"/>
        <v>SUBCUENTA</v>
      </c>
    </row>
    <row r="442" spans="1:3" x14ac:dyDescent="0.25">
      <c r="A442" s="13">
        <v>154415</v>
      </c>
      <c r="B442" s="5" t="s">
        <v>332</v>
      </c>
      <c r="C442" s="6" t="str">
        <f t="shared" si="6"/>
        <v>SUBCUENTA</v>
      </c>
    </row>
    <row r="443" spans="1:3" x14ac:dyDescent="0.25">
      <c r="A443" s="13">
        <v>154420</v>
      </c>
      <c r="B443" s="5" t="s">
        <v>333</v>
      </c>
      <c r="C443" s="6" t="str">
        <f t="shared" si="6"/>
        <v>SUBCUENTA</v>
      </c>
    </row>
    <row r="444" spans="1:3" x14ac:dyDescent="0.25">
      <c r="A444" s="13">
        <v>154425</v>
      </c>
      <c r="B444" s="5" t="s">
        <v>334</v>
      </c>
      <c r="C444" s="6" t="str">
        <f t="shared" si="6"/>
        <v>SUBCUENTA</v>
      </c>
    </row>
    <row r="445" spans="1:3" x14ac:dyDescent="0.25">
      <c r="A445" s="13">
        <v>154430</v>
      </c>
      <c r="B445" s="5" t="s">
        <v>335</v>
      </c>
      <c r="C445" s="6" t="str">
        <f t="shared" si="6"/>
        <v>SUBCUENTA</v>
      </c>
    </row>
    <row r="446" spans="1:3" x14ac:dyDescent="0.25">
      <c r="A446" s="13">
        <v>154435</v>
      </c>
      <c r="B446" s="5" t="s">
        <v>336</v>
      </c>
      <c r="C446" s="6" t="str">
        <f t="shared" si="6"/>
        <v>SUBCUENTA</v>
      </c>
    </row>
    <row r="447" spans="1:3" x14ac:dyDescent="0.25">
      <c r="A447" s="13">
        <v>154440</v>
      </c>
      <c r="B447" s="5" t="s">
        <v>337</v>
      </c>
      <c r="C447" s="6" t="str">
        <f t="shared" si="6"/>
        <v>SUBCUENTA</v>
      </c>
    </row>
    <row r="448" spans="1:3" x14ac:dyDescent="0.25">
      <c r="A448" s="13">
        <v>154495</v>
      </c>
      <c r="B448" s="5" t="s">
        <v>59</v>
      </c>
      <c r="C448" s="6" t="str">
        <f t="shared" si="6"/>
        <v>SUBCUENTA</v>
      </c>
    </row>
    <row r="449" spans="1:3" x14ac:dyDescent="0.25">
      <c r="A449" s="13">
        <v>154499</v>
      </c>
      <c r="B449" s="5" t="s">
        <v>52</v>
      </c>
      <c r="C449" s="6" t="str">
        <f t="shared" si="6"/>
        <v>SUBCUENTA</v>
      </c>
    </row>
    <row r="450" spans="1:3" x14ac:dyDescent="0.25">
      <c r="A450" s="13">
        <v>1548</v>
      </c>
      <c r="B450" s="5" t="s">
        <v>284</v>
      </c>
      <c r="C450" s="6" t="str">
        <f t="shared" si="6"/>
        <v>CUENTA</v>
      </c>
    </row>
    <row r="451" spans="1:3" x14ac:dyDescent="0.25">
      <c r="A451" s="13">
        <v>154805</v>
      </c>
      <c r="B451" s="5" t="s">
        <v>338</v>
      </c>
      <c r="C451" s="6" t="str">
        <f t="shared" si="6"/>
        <v>SUBCUENTA</v>
      </c>
    </row>
    <row r="452" spans="1:3" x14ac:dyDescent="0.25">
      <c r="A452" s="13">
        <v>154810</v>
      </c>
      <c r="B452" s="5" t="s">
        <v>339</v>
      </c>
      <c r="C452" s="6" t="str">
        <f t="shared" si="6"/>
        <v>SUBCUENTA</v>
      </c>
    </row>
    <row r="453" spans="1:3" x14ac:dyDescent="0.25">
      <c r="A453" s="13">
        <v>154815</v>
      </c>
      <c r="B453" s="5" t="s">
        <v>340</v>
      </c>
      <c r="C453" s="6" t="str">
        <f t="shared" si="6"/>
        <v>SUBCUENTA</v>
      </c>
    </row>
    <row r="454" spans="1:3" x14ac:dyDescent="0.25">
      <c r="A454" s="13">
        <v>154820</v>
      </c>
      <c r="B454" s="5" t="s">
        <v>341</v>
      </c>
      <c r="C454" s="6" t="str">
        <f t="shared" si="6"/>
        <v>SUBCUENTA</v>
      </c>
    </row>
    <row r="455" spans="1:3" x14ac:dyDescent="0.25">
      <c r="A455" s="13">
        <v>154825</v>
      </c>
      <c r="B455" s="5" t="s">
        <v>342</v>
      </c>
      <c r="C455" s="6" t="str">
        <f t="shared" si="6"/>
        <v>SUBCUENTA</v>
      </c>
    </row>
    <row r="456" spans="1:3" x14ac:dyDescent="0.25">
      <c r="A456" s="13">
        <v>154830</v>
      </c>
      <c r="B456" s="5" t="s">
        <v>343</v>
      </c>
      <c r="C456" s="6" t="str">
        <f t="shared" si="6"/>
        <v>SUBCUENTA</v>
      </c>
    </row>
    <row r="457" spans="1:3" x14ac:dyDescent="0.25">
      <c r="A457" s="13">
        <v>154895</v>
      </c>
      <c r="B457" s="5" t="s">
        <v>59</v>
      </c>
      <c r="C457" s="6" t="str">
        <f t="shared" si="6"/>
        <v>SUBCUENTA</v>
      </c>
    </row>
    <row r="458" spans="1:3" x14ac:dyDescent="0.25">
      <c r="A458" s="13">
        <v>154899</v>
      </c>
      <c r="B458" s="5" t="s">
        <v>52</v>
      </c>
      <c r="C458" s="6" t="str">
        <f t="shared" si="6"/>
        <v>SUBCUENTA</v>
      </c>
    </row>
    <row r="459" spans="1:3" x14ac:dyDescent="0.25">
      <c r="A459" s="13">
        <v>1552</v>
      </c>
      <c r="B459" s="5" t="s">
        <v>285</v>
      </c>
      <c r="C459" s="6" t="str">
        <f t="shared" si="6"/>
        <v>CUENTA</v>
      </c>
    </row>
    <row r="460" spans="1:3" x14ac:dyDescent="0.25">
      <c r="A460" s="13">
        <v>155205</v>
      </c>
      <c r="B460" s="5" t="s">
        <v>344</v>
      </c>
      <c r="C460" s="6" t="str">
        <f t="shared" si="6"/>
        <v>SUBCUENTA</v>
      </c>
    </row>
    <row r="461" spans="1:3" x14ac:dyDescent="0.25">
      <c r="A461" s="13">
        <v>155210</v>
      </c>
      <c r="B461" s="5" t="s">
        <v>345</v>
      </c>
      <c r="C461" s="6" t="str">
        <f t="shared" si="6"/>
        <v>SUBCUENTA</v>
      </c>
    </row>
    <row r="462" spans="1:3" x14ac:dyDescent="0.25">
      <c r="A462" s="13">
        <v>155215</v>
      </c>
      <c r="B462" s="5" t="s">
        <v>346</v>
      </c>
      <c r="C462" s="6" t="str">
        <f t="shared" si="6"/>
        <v>SUBCUENTA</v>
      </c>
    </row>
    <row r="463" spans="1:3" x14ac:dyDescent="0.25">
      <c r="A463" s="13">
        <v>155295</v>
      </c>
      <c r="B463" s="5" t="s">
        <v>59</v>
      </c>
      <c r="C463" s="6" t="str">
        <f t="shared" si="6"/>
        <v>SUBCUENTA</v>
      </c>
    </row>
    <row r="464" spans="1:3" x14ac:dyDescent="0.25">
      <c r="A464" s="13">
        <v>155299</v>
      </c>
      <c r="B464" s="5" t="s">
        <v>52</v>
      </c>
      <c r="C464" s="6" t="str">
        <f t="shared" si="6"/>
        <v>SUBCUENTA</v>
      </c>
    </row>
    <row r="465" spans="1:3" x14ac:dyDescent="0.25">
      <c r="A465" s="13">
        <v>1556</v>
      </c>
      <c r="B465" s="5" t="s">
        <v>271</v>
      </c>
      <c r="C465" s="6" t="str">
        <f t="shared" si="6"/>
        <v>CUENTA</v>
      </c>
    </row>
    <row r="466" spans="1:3" x14ac:dyDescent="0.25">
      <c r="A466" s="13">
        <v>155605</v>
      </c>
      <c r="B466" s="5" t="s">
        <v>347</v>
      </c>
      <c r="C466" s="6" t="str">
        <f t="shared" ref="C466:C529" si="7">IF(LEN(A466)=1,"CLASE",IF(LEN(A466)=2,"GRUPO",IF(LEN(A466)=4,"CUENTA",IF(LEN(A466)=6,"SUBCUENTA",""))))</f>
        <v>SUBCUENTA</v>
      </c>
    </row>
    <row r="467" spans="1:3" x14ac:dyDescent="0.25">
      <c r="A467" s="13">
        <v>155610</v>
      </c>
      <c r="B467" s="5" t="s">
        <v>348</v>
      </c>
      <c r="C467" s="6" t="str">
        <f t="shared" si="7"/>
        <v>SUBCUENTA</v>
      </c>
    </row>
    <row r="468" spans="1:3" x14ac:dyDescent="0.25">
      <c r="A468" s="13">
        <v>155615</v>
      </c>
      <c r="B468" s="5" t="s">
        <v>349</v>
      </c>
      <c r="C468" s="6" t="str">
        <f t="shared" si="7"/>
        <v>SUBCUENTA</v>
      </c>
    </row>
    <row r="469" spans="1:3" x14ac:dyDescent="0.25">
      <c r="A469" s="13">
        <v>155620</v>
      </c>
      <c r="B469" s="5" t="s">
        <v>350</v>
      </c>
      <c r="C469" s="6" t="str">
        <f t="shared" si="7"/>
        <v>SUBCUENTA</v>
      </c>
    </row>
    <row r="470" spans="1:3" x14ac:dyDescent="0.25">
      <c r="A470" s="13">
        <v>155625</v>
      </c>
      <c r="B470" s="5" t="s">
        <v>351</v>
      </c>
      <c r="C470" s="6" t="str">
        <f t="shared" si="7"/>
        <v>SUBCUENTA</v>
      </c>
    </row>
    <row r="471" spans="1:3" x14ac:dyDescent="0.25">
      <c r="A471" s="13">
        <v>155628</v>
      </c>
      <c r="B471" s="5" t="s">
        <v>352</v>
      </c>
      <c r="C471" s="6" t="str">
        <f t="shared" si="7"/>
        <v>SUBCUENTA</v>
      </c>
    </row>
    <row r="472" spans="1:3" x14ac:dyDescent="0.25">
      <c r="A472" s="13">
        <v>155630</v>
      </c>
      <c r="B472" s="5" t="s">
        <v>353</v>
      </c>
      <c r="C472" s="6" t="str">
        <f t="shared" si="7"/>
        <v>SUBCUENTA</v>
      </c>
    </row>
    <row r="473" spans="1:3" x14ac:dyDescent="0.25">
      <c r="A473" s="13">
        <v>155635</v>
      </c>
      <c r="B473" s="5" t="s">
        <v>354</v>
      </c>
      <c r="C473" s="6" t="str">
        <f t="shared" si="7"/>
        <v>SUBCUENTA</v>
      </c>
    </row>
    <row r="474" spans="1:3" x14ac:dyDescent="0.25">
      <c r="A474" s="13">
        <v>155640</v>
      </c>
      <c r="B474" s="5" t="s">
        <v>355</v>
      </c>
      <c r="C474" s="6" t="str">
        <f t="shared" si="7"/>
        <v>SUBCUENTA</v>
      </c>
    </row>
    <row r="475" spans="1:3" x14ac:dyDescent="0.25">
      <c r="A475" s="13">
        <v>155645</v>
      </c>
      <c r="B475" s="5" t="s">
        <v>356</v>
      </c>
      <c r="C475" s="6" t="str">
        <f t="shared" si="7"/>
        <v>SUBCUENTA</v>
      </c>
    </row>
    <row r="476" spans="1:3" x14ac:dyDescent="0.25">
      <c r="A476" s="13">
        <v>155647</v>
      </c>
      <c r="B476" s="5" t="s">
        <v>357</v>
      </c>
      <c r="C476" s="6" t="str">
        <f t="shared" si="7"/>
        <v>SUBCUENTA</v>
      </c>
    </row>
    <row r="477" spans="1:3" x14ac:dyDescent="0.25">
      <c r="A477" s="13">
        <v>155650</v>
      </c>
      <c r="B477" s="5" t="s">
        <v>358</v>
      </c>
      <c r="C477" s="6" t="str">
        <f t="shared" si="7"/>
        <v>SUBCUENTA</v>
      </c>
    </row>
    <row r="478" spans="1:3" x14ac:dyDescent="0.25">
      <c r="A478" s="13">
        <v>155655</v>
      </c>
      <c r="B478" s="5" t="s">
        <v>359</v>
      </c>
      <c r="C478" s="6" t="str">
        <f t="shared" si="7"/>
        <v>SUBCUENTA</v>
      </c>
    </row>
    <row r="479" spans="1:3" x14ac:dyDescent="0.25">
      <c r="A479" s="13">
        <v>155660</v>
      </c>
      <c r="B479" s="5" t="s">
        <v>360</v>
      </c>
      <c r="C479" s="6" t="str">
        <f t="shared" si="7"/>
        <v>SUBCUENTA</v>
      </c>
    </row>
    <row r="480" spans="1:3" x14ac:dyDescent="0.25">
      <c r="A480" s="13">
        <v>155665</v>
      </c>
      <c r="B480" s="5" t="s">
        <v>361</v>
      </c>
      <c r="C480" s="6" t="str">
        <f t="shared" si="7"/>
        <v>SUBCUENTA</v>
      </c>
    </row>
    <row r="481" spans="1:3" x14ac:dyDescent="0.25">
      <c r="A481" s="13">
        <v>155670</v>
      </c>
      <c r="B481" s="5" t="s">
        <v>362</v>
      </c>
      <c r="C481" s="6" t="str">
        <f t="shared" si="7"/>
        <v>SUBCUENTA</v>
      </c>
    </row>
    <row r="482" spans="1:3" x14ac:dyDescent="0.25">
      <c r="A482" s="13">
        <v>155675</v>
      </c>
      <c r="B482" s="5" t="s">
        <v>363</v>
      </c>
      <c r="C482" s="6" t="str">
        <f t="shared" si="7"/>
        <v>SUBCUENTA</v>
      </c>
    </row>
    <row r="483" spans="1:3" x14ac:dyDescent="0.25">
      <c r="A483" s="13">
        <v>155680</v>
      </c>
      <c r="B483" s="5" t="s">
        <v>364</v>
      </c>
      <c r="C483" s="6" t="str">
        <f t="shared" si="7"/>
        <v>SUBCUENTA</v>
      </c>
    </row>
    <row r="484" spans="1:3" x14ac:dyDescent="0.25">
      <c r="A484" s="13">
        <v>155682</v>
      </c>
      <c r="B484" s="5" t="s">
        <v>365</v>
      </c>
      <c r="C484" s="6" t="str">
        <f t="shared" si="7"/>
        <v>SUBCUENTA</v>
      </c>
    </row>
    <row r="485" spans="1:3" x14ac:dyDescent="0.25">
      <c r="A485" s="13">
        <v>155685</v>
      </c>
      <c r="B485" s="5" t="s">
        <v>366</v>
      </c>
      <c r="C485" s="6" t="str">
        <f t="shared" si="7"/>
        <v>SUBCUENTA</v>
      </c>
    </row>
    <row r="486" spans="1:3" x14ac:dyDescent="0.25">
      <c r="A486" s="13">
        <v>155695</v>
      </c>
      <c r="B486" s="5" t="s">
        <v>59</v>
      </c>
      <c r="C486" s="6" t="str">
        <f t="shared" si="7"/>
        <v>SUBCUENTA</v>
      </c>
    </row>
    <row r="487" spans="1:3" x14ac:dyDescent="0.25">
      <c r="A487" s="13">
        <v>155699</v>
      </c>
      <c r="B487" s="5" t="s">
        <v>52</v>
      </c>
      <c r="C487" s="6" t="str">
        <f t="shared" si="7"/>
        <v>SUBCUENTA</v>
      </c>
    </row>
    <row r="488" spans="1:3" x14ac:dyDescent="0.25">
      <c r="A488" s="13">
        <v>1560</v>
      </c>
      <c r="B488" s="5" t="s">
        <v>367</v>
      </c>
      <c r="C488" s="6" t="str">
        <f t="shared" si="7"/>
        <v>CUENTA</v>
      </c>
    </row>
    <row r="489" spans="1:3" ht="25.5" x14ac:dyDescent="0.25">
      <c r="A489" s="13" t="s">
        <v>368</v>
      </c>
      <c r="B489" s="5"/>
      <c r="C489" s="6" t="str">
        <f t="shared" si="7"/>
        <v/>
      </c>
    </row>
    <row r="490" spans="1:3" x14ac:dyDescent="0.25">
      <c r="A490" s="13">
        <v>156099</v>
      </c>
      <c r="B490" s="5" t="s">
        <v>52</v>
      </c>
      <c r="C490" s="6" t="str">
        <f t="shared" si="7"/>
        <v>SUBCUENTA</v>
      </c>
    </row>
    <row r="491" spans="1:3" x14ac:dyDescent="0.25">
      <c r="A491" s="13">
        <v>1562</v>
      </c>
      <c r="B491" s="5" t="s">
        <v>254</v>
      </c>
      <c r="C491" s="6" t="str">
        <f t="shared" si="7"/>
        <v>CUENTA</v>
      </c>
    </row>
    <row r="492" spans="1:3" ht="25.5" x14ac:dyDescent="0.25">
      <c r="A492" s="13" t="s">
        <v>369</v>
      </c>
      <c r="B492" s="5"/>
      <c r="C492" s="6" t="str">
        <f t="shared" si="7"/>
        <v/>
      </c>
    </row>
    <row r="493" spans="1:3" x14ac:dyDescent="0.25">
      <c r="A493" s="13">
        <v>156299</v>
      </c>
      <c r="B493" s="5" t="s">
        <v>52</v>
      </c>
      <c r="C493" s="6" t="str">
        <f t="shared" si="7"/>
        <v>SUBCUENTA</v>
      </c>
    </row>
    <row r="494" spans="1:3" x14ac:dyDescent="0.25">
      <c r="A494" s="13">
        <v>1564</v>
      </c>
      <c r="B494" s="5" t="s">
        <v>370</v>
      </c>
      <c r="C494" s="6" t="str">
        <f t="shared" si="7"/>
        <v>CUENTA</v>
      </c>
    </row>
    <row r="495" spans="1:3" x14ac:dyDescent="0.25">
      <c r="A495" s="13">
        <v>156405</v>
      </c>
      <c r="B495" s="5" t="s">
        <v>223</v>
      </c>
      <c r="C495" s="6" t="str">
        <f t="shared" si="7"/>
        <v>SUBCUENTA</v>
      </c>
    </row>
    <row r="496" spans="1:3" x14ac:dyDescent="0.25">
      <c r="A496" s="13">
        <v>156410</v>
      </c>
      <c r="B496" s="5" t="s">
        <v>371</v>
      </c>
      <c r="C496" s="6" t="str">
        <f t="shared" si="7"/>
        <v>SUBCUENTA</v>
      </c>
    </row>
    <row r="497" spans="1:3" x14ac:dyDescent="0.25">
      <c r="A497" s="13">
        <v>156499</v>
      </c>
      <c r="B497" s="5" t="s">
        <v>52</v>
      </c>
      <c r="C497" s="6" t="str">
        <f t="shared" si="7"/>
        <v>SUBCUENTA</v>
      </c>
    </row>
    <row r="498" spans="1:3" x14ac:dyDescent="0.25">
      <c r="A498" s="13">
        <v>1568</v>
      </c>
      <c r="B498" s="5" t="s">
        <v>272</v>
      </c>
      <c r="C498" s="6" t="str">
        <f t="shared" si="7"/>
        <v>CUENTA</v>
      </c>
    </row>
    <row r="499" spans="1:3" x14ac:dyDescent="0.25">
      <c r="A499" s="13">
        <v>156805</v>
      </c>
      <c r="B499" s="5" t="s">
        <v>372</v>
      </c>
      <c r="C499" s="6" t="str">
        <f t="shared" si="7"/>
        <v>SUBCUENTA</v>
      </c>
    </row>
    <row r="500" spans="1:3" x14ac:dyDescent="0.25">
      <c r="A500" s="13">
        <v>156810</v>
      </c>
      <c r="B500" s="5" t="s">
        <v>373</v>
      </c>
      <c r="C500" s="6" t="str">
        <f t="shared" si="7"/>
        <v>SUBCUENTA</v>
      </c>
    </row>
    <row r="501" spans="1:3" x14ac:dyDescent="0.25">
      <c r="A501" s="13">
        <v>156815</v>
      </c>
      <c r="B501" s="5" t="s">
        <v>374</v>
      </c>
      <c r="C501" s="6" t="str">
        <f t="shared" si="7"/>
        <v>SUBCUENTA</v>
      </c>
    </row>
    <row r="502" spans="1:3" x14ac:dyDescent="0.25">
      <c r="A502" s="13">
        <v>156820</v>
      </c>
      <c r="B502" s="5" t="s">
        <v>375</v>
      </c>
      <c r="C502" s="6" t="str">
        <f t="shared" si="7"/>
        <v>SUBCUENTA</v>
      </c>
    </row>
    <row r="503" spans="1:3" x14ac:dyDescent="0.25">
      <c r="A503" s="13">
        <v>156825</v>
      </c>
      <c r="B503" s="5" t="s">
        <v>376</v>
      </c>
      <c r="C503" s="6" t="str">
        <f t="shared" si="7"/>
        <v>SUBCUENTA</v>
      </c>
    </row>
    <row r="504" spans="1:3" x14ac:dyDescent="0.25">
      <c r="A504" s="13">
        <v>156895</v>
      </c>
      <c r="B504" s="5" t="s">
        <v>59</v>
      </c>
      <c r="C504" s="6" t="str">
        <f t="shared" si="7"/>
        <v>SUBCUENTA</v>
      </c>
    </row>
    <row r="505" spans="1:3" x14ac:dyDescent="0.25">
      <c r="A505" s="13">
        <v>156899</v>
      </c>
      <c r="B505" s="5" t="s">
        <v>52</v>
      </c>
      <c r="C505" s="6" t="str">
        <f t="shared" si="7"/>
        <v>SUBCUENTA</v>
      </c>
    </row>
    <row r="506" spans="1:3" x14ac:dyDescent="0.25">
      <c r="A506" s="13">
        <v>1572</v>
      </c>
      <c r="B506" s="5" t="s">
        <v>377</v>
      </c>
      <c r="C506" s="6" t="str">
        <f t="shared" si="7"/>
        <v>CUENTA</v>
      </c>
    </row>
    <row r="507" spans="1:3" x14ac:dyDescent="0.25">
      <c r="A507" s="13">
        <v>157205</v>
      </c>
      <c r="B507" s="5" t="s">
        <v>378</v>
      </c>
      <c r="C507" s="6" t="str">
        <f t="shared" si="7"/>
        <v>SUBCUENTA</v>
      </c>
    </row>
    <row r="508" spans="1:3" x14ac:dyDescent="0.25">
      <c r="A508" s="13">
        <v>157210</v>
      </c>
      <c r="B508" s="5" t="s">
        <v>379</v>
      </c>
      <c r="C508" s="6" t="str">
        <f t="shared" si="7"/>
        <v>SUBCUENTA</v>
      </c>
    </row>
    <row r="509" spans="1:3" x14ac:dyDescent="0.25">
      <c r="A509" s="13">
        <v>157299</v>
      </c>
      <c r="B509" s="5" t="s">
        <v>52</v>
      </c>
      <c r="C509" s="6" t="str">
        <f t="shared" si="7"/>
        <v>SUBCUENTA</v>
      </c>
    </row>
    <row r="510" spans="1:3" x14ac:dyDescent="0.25">
      <c r="A510" s="13">
        <v>1576</v>
      </c>
      <c r="B510" s="5" t="s">
        <v>273</v>
      </c>
      <c r="C510" s="6" t="str">
        <f t="shared" si="7"/>
        <v>CUENTA</v>
      </c>
    </row>
    <row r="511" spans="1:3" ht="25.5" x14ac:dyDescent="0.25">
      <c r="A511" s="13" t="s">
        <v>380</v>
      </c>
      <c r="B511" s="5"/>
      <c r="C511" s="6" t="str">
        <f t="shared" si="7"/>
        <v/>
      </c>
    </row>
    <row r="512" spans="1:3" x14ac:dyDescent="0.25">
      <c r="A512" s="13">
        <v>157699</v>
      </c>
      <c r="B512" s="5" t="s">
        <v>52</v>
      </c>
      <c r="C512" s="6" t="str">
        <f t="shared" si="7"/>
        <v>SUBCUENTA</v>
      </c>
    </row>
    <row r="513" spans="1:3" x14ac:dyDescent="0.25">
      <c r="A513" s="13">
        <v>1580</v>
      </c>
      <c r="B513" s="5" t="s">
        <v>381</v>
      </c>
      <c r="C513" s="6" t="str">
        <f t="shared" si="7"/>
        <v>CUENTA</v>
      </c>
    </row>
    <row r="514" spans="1:3" ht="25.5" x14ac:dyDescent="0.25">
      <c r="A514" s="13" t="s">
        <v>382</v>
      </c>
      <c r="B514" s="5"/>
      <c r="C514" s="6" t="str">
        <f t="shared" si="7"/>
        <v/>
      </c>
    </row>
    <row r="515" spans="1:3" x14ac:dyDescent="0.25">
      <c r="A515" s="13">
        <v>158099</v>
      </c>
      <c r="B515" s="5" t="s">
        <v>52</v>
      </c>
      <c r="C515" s="6" t="str">
        <f t="shared" si="7"/>
        <v>SUBCUENTA</v>
      </c>
    </row>
    <row r="516" spans="1:3" x14ac:dyDescent="0.25">
      <c r="A516" s="13">
        <v>1584</v>
      </c>
      <c r="B516" s="5" t="s">
        <v>235</v>
      </c>
      <c r="C516" s="6" t="str">
        <f t="shared" si="7"/>
        <v>CUENTA</v>
      </c>
    </row>
    <row r="517" spans="1:3" x14ac:dyDescent="0.25">
      <c r="A517" s="13">
        <v>158405</v>
      </c>
      <c r="B517" s="5" t="s">
        <v>237</v>
      </c>
      <c r="C517" s="6" t="str">
        <f t="shared" si="7"/>
        <v>SUBCUENTA</v>
      </c>
    </row>
    <row r="518" spans="1:3" x14ac:dyDescent="0.25">
      <c r="A518" s="13">
        <v>158410</v>
      </c>
      <c r="B518" s="5" t="s">
        <v>236</v>
      </c>
      <c r="C518" s="6" t="str">
        <f t="shared" si="7"/>
        <v>SUBCUENTA</v>
      </c>
    </row>
    <row r="519" spans="1:3" x14ac:dyDescent="0.25">
      <c r="A519" s="13">
        <v>158499</v>
      </c>
      <c r="B519" s="5" t="s">
        <v>52</v>
      </c>
      <c r="C519" s="6" t="str">
        <f t="shared" si="7"/>
        <v>SUBCUENTA</v>
      </c>
    </row>
    <row r="520" spans="1:3" x14ac:dyDescent="0.25">
      <c r="A520" s="13">
        <v>1588</v>
      </c>
      <c r="B520" s="5" t="s">
        <v>383</v>
      </c>
      <c r="C520" s="6" t="str">
        <f t="shared" si="7"/>
        <v>CUENTA</v>
      </c>
    </row>
    <row r="521" spans="1:3" x14ac:dyDescent="0.25">
      <c r="A521" s="13">
        <v>158805</v>
      </c>
      <c r="B521" s="5" t="s">
        <v>277</v>
      </c>
      <c r="C521" s="6" t="str">
        <f t="shared" si="7"/>
        <v>SUBCUENTA</v>
      </c>
    </row>
    <row r="522" spans="1:3" x14ac:dyDescent="0.25">
      <c r="A522" s="13">
        <v>158810</v>
      </c>
      <c r="B522" s="5" t="s">
        <v>278</v>
      </c>
      <c r="C522" s="6" t="str">
        <f t="shared" si="7"/>
        <v>SUBCUENTA</v>
      </c>
    </row>
    <row r="523" spans="1:3" x14ac:dyDescent="0.25">
      <c r="A523" s="13">
        <v>158815</v>
      </c>
      <c r="B523" s="5" t="s">
        <v>279</v>
      </c>
      <c r="C523" s="6" t="str">
        <f t="shared" si="7"/>
        <v>SUBCUENTA</v>
      </c>
    </row>
    <row r="524" spans="1:3" x14ac:dyDescent="0.25">
      <c r="A524" s="13">
        <v>158820</v>
      </c>
      <c r="B524" s="5" t="s">
        <v>384</v>
      </c>
      <c r="C524" s="6" t="str">
        <f t="shared" si="7"/>
        <v>SUBCUENTA</v>
      </c>
    </row>
    <row r="525" spans="1:3" x14ac:dyDescent="0.25">
      <c r="A525" s="13">
        <v>158825</v>
      </c>
      <c r="B525" s="5" t="s">
        <v>281</v>
      </c>
      <c r="C525" s="6" t="str">
        <f t="shared" si="7"/>
        <v>SUBCUENTA</v>
      </c>
    </row>
    <row r="526" spans="1:3" x14ac:dyDescent="0.25">
      <c r="A526" s="13">
        <v>158830</v>
      </c>
      <c r="B526" s="5" t="s">
        <v>282</v>
      </c>
      <c r="C526" s="6" t="str">
        <f t="shared" si="7"/>
        <v>SUBCUENTA</v>
      </c>
    </row>
    <row r="527" spans="1:3" x14ac:dyDescent="0.25">
      <c r="A527" s="13">
        <v>158835</v>
      </c>
      <c r="B527" s="5" t="s">
        <v>283</v>
      </c>
      <c r="C527" s="6" t="str">
        <f t="shared" si="7"/>
        <v>SUBCUENTA</v>
      </c>
    </row>
    <row r="528" spans="1:3" x14ac:dyDescent="0.25">
      <c r="A528" s="13">
        <v>158840</v>
      </c>
      <c r="B528" s="5" t="s">
        <v>284</v>
      </c>
      <c r="C528" s="6" t="str">
        <f t="shared" si="7"/>
        <v>SUBCUENTA</v>
      </c>
    </row>
    <row r="529" spans="1:3" x14ac:dyDescent="0.25">
      <c r="A529" s="13">
        <v>158845</v>
      </c>
      <c r="B529" s="5" t="s">
        <v>285</v>
      </c>
      <c r="C529" s="6" t="str">
        <f t="shared" si="7"/>
        <v>SUBCUENTA</v>
      </c>
    </row>
    <row r="530" spans="1:3" x14ac:dyDescent="0.25">
      <c r="A530" s="13">
        <v>158850</v>
      </c>
      <c r="B530" s="5" t="s">
        <v>286</v>
      </c>
      <c r="C530" s="6" t="str">
        <f t="shared" ref="C530:C593" si="8">IF(LEN(A530)=1,"CLASE",IF(LEN(A530)=2,"GRUPO",IF(LEN(A530)=4,"CUENTA",IF(LEN(A530)=6,"SUBCUENTA",""))))</f>
        <v>SUBCUENTA</v>
      </c>
    </row>
    <row r="531" spans="1:3" x14ac:dyDescent="0.25">
      <c r="A531" s="13">
        <v>158855</v>
      </c>
      <c r="B531" s="5" t="s">
        <v>367</v>
      </c>
      <c r="C531" s="6" t="str">
        <f t="shared" si="8"/>
        <v>SUBCUENTA</v>
      </c>
    </row>
    <row r="532" spans="1:3" x14ac:dyDescent="0.25">
      <c r="A532" s="13">
        <v>158860</v>
      </c>
      <c r="B532" s="5" t="s">
        <v>235</v>
      </c>
      <c r="C532" s="6" t="str">
        <f t="shared" si="8"/>
        <v>SUBCUENTA</v>
      </c>
    </row>
    <row r="533" spans="1:3" x14ac:dyDescent="0.25">
      <c r="A533" s="13">
        <v>158865</v>
      </c>
      <c r="B533" s="5" t="s">
        <v>254</v>
      </c>
      <c r="C533" s="6" t="str">
        <f t="shared" si="8"/>
        <v>SUBCUENTA</v>
      </c>
    </row>
    <row r="534" spans="1:3" x14ac:dyDescent="0.25">
      <c r="A534" s="13">
        <v>158899</v>
      </c>
      <c r="B534" s="5" t="s">
        <v>52</v>
      </c>
      <c r="C534" s="6" t="str">
        <f t="shared" si="8"/>
        <v>SUBCUENTA</v>
      </c>
    </row>
    <row r="535" spans="1:3" x14ac:dyDescent="0.25">
      <c r="A535" s="13">
        <v>1592</v>
      </c>
      <c r="B535" s="5" t="s">
        <v>385</v>
      </c>
      <c r="C535" s="6" t="str">
        <f t="shared" si="8"/>
        <v>CUENTA</v>
      </c>
    </row>
    <row r="536" spans="1:3" x14ac:dyDescent="0.25">
      <c r="A536" s="13">
        <v>159205</v>
      </c>
      <c r="B536" s="5" t="s">
        <v>270</v>
      </c>
      <c r="C536" s="6" t="str">
        <f t="shared" si="8"/>
        <v>SUBCUENTA</v>
      </c>
    </row>
    <row r="537" spans="1:3" x14ac:dyDescent="0.25">
      <c r="A537" s="13">
        <v>159210</v>
      </c>
      <c r="B537" s="5" t="s">
        <v>277</v>
      </c>
      <c r="C537" s="6" t="str">
        <f t="shared" si="8"/>
        <v>SUBCUENTA</v>
      </c>
    </row>
    <row r="538" spans="1:3" x14ac:dyDescent="0.25">
      <c r="A538" s="13">
        <v>159215</v>
      </c>
      <c r="B538" s="5" t="s">
        <v>278</v>
      </c>
      <c r="C538" s="6" t="str">
        <f t="shared" si="8"/>
        <v>SUBCUENTA</v>
      </c>
    </row>
    <row r="539" spans="1:3" x14ac:dyDescent="0.25">
      <c r="A539" s="13">
        <v>159220</v>
      </c>
      <c r="B539" s="5" t="s">
        <v>279</v>
      </c>
      <c r="C539" s="6" t="str">
        <f t="shared" si="8"/>
        <v>SUBCUENTA</v>
      </c>
    </row>
    <row r="540" spans="1:3" x14ac:dyDescent="0.25">
      <c r="A540" s="13">
        <v>159225</v>
      </c>
      <c r="B540" s="5" t="s">
        <v>384</v>
      </c>
      <c r="C540" s="6" t="str">
        <f t="shared" si="8"/>
        <v>SUBCUENTA</v>
      </c>
    </row>
    <row r="541" spans="1:3" x14ac:dyDescent="0.25">
      <c r="A541" s="13">
        <v>159230</v>
      </c>
      <c r="B541" s="5" t="s">
        <v>281</v>
      </c>
      <c r="C541" s="6" t="str">
        <f t="shared" si="8"/>
        <v>SUBCUENTA</v>
      </c>
    </row>
    <row r="542" spans="1:3" x14ac:dyDescent="0.25">
      <c r="A542" s="13">
        <v>159235</v>
      </c>
      <c r="B542" s="5" t="s">
        <v>282</v>
      </c>
      <c r="C542" s="6" t="str">
        <f t="shared" si="8"/>
        <v>SUBCUENTA</v>
      </c>
    </row>
    <row r="543" spans="1:3" x14ac:dyDescent="0.25">
      <c r="A543" s="13">
        <v>159240</v>
      </c>
      <c r="B543" s="5" t="s">
        <v>283</v>
      </c>
      <c r="C543" s="6" t="str">
        <f t="shared" si="8"/>
        <v>SUBCUENTA</v>
      </c>
    </row>
    <row r="544" spans="1:3" x14ac:dyDescent="0.25">
      <c r="A544" s="13">
        <v>159245</v>
      </c>
      <c r="B544" s="5" t="s">
        <v>284</v>
      </c>
      <c r="C544" s="6" t="str">
        <f t="shared" si="8"/>
        <v>SUBCUENTA</v>
      </c>
    </row>
    <row r="545" spans="1:3" x14ac:dyDescent="0.25">
      <c r="A545" s="13">
        <v>159250</v>
      </c>
      <c r="B545" s="5" t="s">
        <v>285</v>
      </c>
      <c r="C545" s="6" t="str">
        <f t="shared" si="8"/>
        <v>SUBCUENTA</v>
      </c>
    </row>
    <row r="546" spans="1:3" x14ac:dyDescent="0.25">
      <c r="A546" s="13">
        <v>159255</v>
      </c>
      <c r="B546" s="5" t="s">
        <v>271</v>
      </c>
      <c r="C546" s="6" t="str">
        <f t="shared" si="8"/>
        <v>SUBCUENTA</v>
      </c>
    </row>
    <row r="547" spans="1:3" x14ac:dyDescent="0.25">
      <c r="A547" s="13">
        <v>159260</v>
      </c>
      <c r="B547" s="5" t="s">
        <v>367</v>
      </c>
      <c r="C547" s="6" t="str">
        <f t="shared" si="8"/>
        <v>SUBCUENTA</v>
      </c>
    </row>
    <row r="548" spans="1:3" x14ac:dyDescent="0.25">
      <c r="A548" s="13">
        <v>159265</v>
      </c>
      <c r="B548" s="5" t="s">
        <v>254</v>
      </c>
      <c r="C548" s="6" t="str">
        <f t="shared" si="8"/>
        <v>SUBCUENTA</v>
      </c>
    </row>
    <row r="549" spans="1:3" x14ac:dyDescent="0.25">
      <c r="A549" s="13">
        <v>159299</v>
      </c>
      <c r="B549" s="5" t="s">
        <v>52</v>
      </c>
      <c r="C549" s="6" t="str">
        <f t="shared" si="8"/>
        <v>SUBCUENTA</v>
      </c>
    </row>
    <row r="550" spans="1:3" x14ac:dyDescent="0.25">
      <c r="A550" s="13">
        <v>1596</v>
      </c>
      <c r="B550" s="5" t="s">
        <v>386</v>
      </c>
      <c r="C550" s="6" t="str">
        <f t="shared" si="8"/>
        <v>CUENTA</v>
      </c>
    </row>
    <row r="551" spans="1:3" x14ac:dyDescent="0.25">
      <c r="A551" s="13">
        <v>159605</v>
      </c>
      <c r="B551" s="5" t="s">
        <v>387</v>
      </c>
      <c r="C551" s="6" t="str">
        <f t="shared" si="8"/>
        <v>SUBCUENTA</v>
      </c>
    </row>
    <row r="552" spans="1:3" x14ac:dyDescent="0.25">
      <c r="A552" s="13">
        <v>159610</v>
      </c>
      <c r="B552" s="5" t="s">
        <v>388</v>
      </c>
      <c r="C552" s="6" t="str">
        <f t="shared" si="8"/>
        <v>SUBCUENTA</v>
      </c>
    </row>
    <row r="553" spans="1:3" x14ac:dyDescent="0.25">
      <c r="A553" s="13">
        <v>159699</v>
      </c>
      <c r="B553" s="5" t="s">
        <v>52</v>
      </c>
      <c r="C553" s="6" t="str">
        <f t="shared" si="8"/>
        <v>SUBCUENTA</v>
      </c>
    </row>
    <row r="554" spans="1:3" x14ac:dyDescent="0.25">
      <c r="A554" s="13">
        <v>1597</v>
      </c>
      <c r="B554" s="5" t="s">
        <v>389</v>
      </c>
      <c r="C554" s="6" t="str">
        <f t="shared" si="8"/>
        <v>CUENTA</v>
      </c>
    </row>
    <row r="555" spans="1:3" x14ac:dyDescent="0.25">
      <c r="A555" s="13">
        <v>159705</v>
      </c>
      <c r="B555" s="5" t="s">
        <v>370</v>
      </c>
      <c r="C555" s="6" t="str">
        <f t="shared" si="8"/>
        <v>SUBCUENTA</v>
      </c>
    </row>
    <row r="556" spans="1:3" x14ac:dyDescent="0.25">
      <c r="A556" s="13">
        <v>159710</v>
      </c>
      <c r="B556" s="5" t="s">
        <v>272</v>
      </c>
      <c r="C556" s="6" t="str">
        <f t="shared" si="8"/>
        <v>SUBCUENTA</v>
      </c>
    </row>
    <row r="557" spans="1:3" x14ac:dyDescent="0.25">
      <c r="A557" s="13">
        <v>159715</v>
      </c>
      <c r="B557" s="5" t="s">
        <v>235</v>
      </c>
      <c r="C557" s="6" t="str">
        <f t="shared" si="8"/>
        <v>SUBCUENTA</v>
      </c>
    </row>
    <row r="558" spans="1:3" x14ac:dyDescent="0.25">
      <c r="A558" s="13">
        <v>159799</v>
      </c>
      <c r="B558" s="5" t="s">
        <v>52</v>
      </c>
      <c r="C558" s="6" t="str">
        <f t="shared" si="8"/>
        <v>SUBCUENTA</v>
      </c>
    </row>
    <row r="559" spans="1:3" x14ac:dyDescent="0.25">
      <c r="A559" s="13">
        <v>1598</v>
      </c>
      <c r="B559" s="5" t="s">
        <v>390</v>
      </c>
      <c r="C559" s="6" t="str">
        <f t="shared" si="8"/>
        <v>CUENTA</v>
      </c>
    </row>
    <row r="560" spans="1:3" x14ac:dyDescent="0.25">
      <c r="A560" s="13">
        <v>159805</v>
      </c>
      <c r="B560" s="5" t="s">
        <v>377</v>
      </c>
      <c r="C560" s="6" t="str">
        <f t="shared" si="8"/>
        <v>SUBCUENTA</v>
      </c>
    </row>
    <row r="561" spans="1:3" x14ac:dyDescent="0.25">
      <c r="A561" s="13">
        <v>159815</v>
      </c>
      <c r="B561" s="5" t="s">
        <v>273</v>
      </c>
      <c r="C561" s="6" t="str">
        <f t="shared" si="8"/>
        <v>SUBCUENTA</v>
      </c>
    </row>
    <row r="562" spans="1:3" x14ac:dyDescent="0.25">
      <c r="A562" s="13">
        <v>159820</v>
      </c>
      <c r="B562" s="5" t="s">
        <v>381</v>
      </c>
      <c r="C562" s="6" t="str">
        <f t="shared" si="8"/>
        <v>SUBCUENTA</v>
      </c>
    </row>
    <row r="563" spans="1:3" x14ac:dyDescent="0.25">
      <c r="A563" s="13">
        <v>159899</v>
      </c>
      <c r="B563" s="5" t="s">
        <v>52</v>
      </c>
      <c r="C563" s="6" t="str">
        <f t="shared" si="8"/>
        <v>SUBCUENTA</v>
      </c>
    </row>
    <row r="564" spans="1:3" x14ac:dyDescent="0.25">
      <c r="A564" s="13">
        <v>1599</v>
      </c>
      <c r="B564" s="5" t="s">
        <v>115</v>
      </c>
      <c r="C564" s="6" t="str">
        <f t="shared" si="8"/>
        <v>CUENTA</v>
      </c>
    </row>
    <row r="565" spans="1:3" x14ac:dyDescent="0.25">
      <c r="A565" s="13">
        <v>159904</v>
      </c>
      <c r="B565" s="5" t="s">
        <v>238</v>
      </c>
      <c r="C565" s="6" t="str">
        <f t="shared" si="8"/>
        <v>SUBCUENTA</v>
      </c>
    </row>
    <row r="566" spans="1:3" x14ac:dyDescent="0.25">
      <c r="A566" s="13">
        <v>159906</v>
      </c>
      <c r="B566" s="5" t="s">
        <v>265</v>
      </c>
      <c r="C566" s="6" t="str">
        <f t="shared" si="8"/>
        <v>SUBCUENTA</v>
      </c>
    </row>
    <row r="567" spans="1:3" x14ac:dyDescent="0.25">
      <c r="A567" s="13">
        <v>159908</v>
      </c>
      <c r="B567" s="5" t="s">
        <v>269</v>
      </c>
      <c r="C567" s="6" t="str">
        <f t="shared" si="8"/>
        <v>SUBCUENTA</v>
      </c>
    </row>
    <row r="568" spans="1:3" x14ac:dyDescent="0.25">
      <c r="A568" s="13">
        <v>159912</v>
      </c>
      <c r="B568" s="5" t="s">
        <v>391</v>
      </c>
      <c r="C568" s="6" t="str">
        <f t="shared" si="8"/>
        <v>SUBCUENTA</v>
      </c>
    </row>
    <row r="569" spans="1:3" x14ac:dyDescent="0.25">
      <c r="A569" s="13">
        <v>159916</v>
      </c>
      <c r="B569" s="5" t="s">
        <v>270</v>
      </c>
      <c r="C569" s="6" t="str">
        <f t="shared" si="8"/>
        <v>SUBCUENTA</v>
      </c>
    </row>
    <row r="570" spans="1:3" x14ac:dyDescent="0.25">
      <c r="A570" s="13">
        <v>159920</v>
      </c>
      <c r="B570" s="5" t="s">
        <v>277</v>
      </c>
      <c r="C570" s="6" t="str">
        <f t="shared" si="8"/>
        <v>SUBCUENTA</v>
      </c>
    </row>
    <row r="571" spans="1:3" x14ac:dyDescent="0.25">
      <c r="A571" s="13">
        <v>159924</v>
      </c>
      <c r="B571" s="5" t="s">
        <v>278</v>
      </c>
      <c r="C571" s="6" t="str">
        <f t="shared" si="8"/>
        <v>SUBCUENTA</v>
      </c>
    </row>
    <row r="572" spans="1:3" x14ac:dyDescent="0.25">
      <c r="A572" s="13">
        <v>159928</v>
      </c>
      <c r="B572" s="5" t="s">
        <v>279</v>
      </c>
      <c r="C572" s="6" t="str">
        <f t="shared" si="8"/>
        <v>SUBCUENTA</v>
      </c>
    </row>
    <row r="573" spans="1:3" x14ac:dyDescent="0.25">
      <c r="A573" s="13">
        <v>159932</v>
      </c>
      <c r="B573" s="5" t="s">
        <v>384</v>
      </c>
      <c r="C573" s="6" t="str">
        <f t="shared" si="8"/>
        <v>SUBCUENTA</v>
      </c>
    </row>
    <row r="574" spans="1:3" x14ac:dyDescent="0.25">
      <c r="A574" s="13">
        <v>159936</v>
      </c>
      <c r="B574" s="5" t="s">
        <v>281</v>
      </c>
      <c r="C574" s="6" t="str">
        <f t="shared" si="8"/>
        <v>SUBCUENTA</v>
      </c>
    </row>
    <row r="575" spans="1:3" x14ac:dyDescent="0.25">
      <c r="A575" s="13">
        <v>159940</v>
      </c>
      <c r="B575" s="5" t="s">
        <v>282</v>
      </c>
      <c r="C575" s="6" t="str">
        <f t="shared" si="8"/>
        <v>SUBCUENTA</v>
      </c>
    </row>
    <row r="576" spans="1:3" x14ac:dyDescent="0.25">
      <c r="A576" s="13">
        <v>159944</v>
      </c>
      <c r="B576" s="5" t="s">
        <v>283</v>
      </c>
      <c r="C576" s="6" t="str">
        <f t="shared" si="8"/>
        <v>SUBCUENTA</v>
      </c>
    </row>
    <row r="577" spans="1:3" x14ac:dyDescent="0.25">
      <c r="A577" s="13">
        <v>159948</v>
      </c>
      <c r="B577" s="5" t="s">
        <v>284</v>
      </c>
      <c r="C577" s="6" t="str">
        <f t="shared" si="8"/>
        <v>SUBCUENTA</v>
      </c>
    </row>
    <row r="578" spans="1:3" x14ac:dyDescent="0.25">
      <c r="A578" s="13">
        <v>159952</v>
      </c>
      <c r="B578" s="5" t="s">
        <v>285</v>
      </c>
      <c r="C578" s="6" t="str">
        <f t="shared" si="8"/>
        <v>SUBCUENTA</v>
      </c>
    </row>
    <row r="579" spans="1:3" x14ac:dyDescent="0.25">
      <c r="A579" s="13">
        <v>159956</v>
      </c>
      <c r="B579" s="5" t="s">
        <v>392</v>
      </c>
      <c r="C579" s="6" t="str">
        <f t="shared" si="8"/>
        <v>SUBCUENTA</v>
      </c>
    </row>
    <row r="580" spans="1:3" x14ac:dyDescent="0.25">
      <c r="A580" s="13">
        <v>159960</v>
      </c>
      <c r="B580" s="5" t="s">
        <v>367</v>
      </c>
      <c r="C580" s="6" t="str">
        <f t="shared" si="8"/>
        <v>SUBCUENTA</v>
      </c>
    </row>
    <row r="581" spans="1:3" x14ac:dyDescent="0.25">
      <c r="A581" s="13">
        <v>159962</v>
      </c>
      <c r="B581" s="5" t="s">
        <v>254</v>
      </c>
      <c r="C581" s="6" t="str">
        <f t="shared" si="8"/>
        <v>SUBCUENTA</v>
      </c>
    </row>
    <row r="582" spans="1:3" x14ac:dyDescent="0.25">
      <c r="A582" s="13">
        <v>159964</v>
      </c>
      <c r="B582" s="5" t="s">
        <v>370</v>
      </c>
      <c r="C582" s="6" t="str">
        <f t="shared" si="8"/>
        <v>SUBCUENTA</v>
      </c>
    </row>
    <row r="583" spans="1:3" x14ac:dyDescent="0.25">
      <c r="A583" s="13">
        <v>159968</v>
      </c>
      <c r="B583" s="5" t="s">
        <v>272</v>
      </c>
      <c r="C583" s="6" t="str">
        <f t="shared" si="8"/>
        <v>SUBCUENTA</v>
      </c>
    </row>
    <row r="584" spans="1:3" x14ac:dyDescent="0.25">
      <c r="A584" s="13">
        <v>159972</v>
      </c>
      <c r="B584" s="5" t="s">
        <v>377</v>
      </c>
      <c r="C584" s="6" t="str">
        <f t="shared" si="8"/>
        <v>SUBCUENTA</v>
      </c>
    </row>
    <row r="585" spans="1:3" x14ac:dyDescent="0.25">
      <c r="A585" s="13">
        <v>159980</v>
      </c>
      <c r="B585" s="5" t="s">
        <v>273</v>
      </c>
      <c r="C585" s="6" t="str">
        <f t="shared" si="8"/>
        <v>SUBCUENTA</v>
      </c>
    </row>
    <row r="586" spans="1:3" x14ac:dyDescent="0.25">
      <c r="A586" s="13">
        <v>159984</v>
      </c>
      <c r="B586" s="5" t="s">
        <v>381</v>
      </c>
      <c r="C586" s="6" t="str">
        <f t="shared" si="8"/>
        <v>SUBCUENTA</v>
      </c>
    </row>
    <row r="587" spans="1:3" x14ac:dyDescent="0.25">
      <c r="A587" s="13">
        <v>159988</v>
      </c>
      <c r="B587" s="5" t="s">
        <v>235</v>
      </c>
      <c r="C587" s="6" t="str">
        <f t="shared" si="8"/>
        <v>SUBCUENTA</v>
      </c>
    </row>
    <row r="588" spans="1:3" x14ac:dyDescent="0.25">
      <c r="A588" s="13">
        <v>159992</v>
      </c>
      <c r="B588" s="5" t="s">
        <v>383</v>
      </c>
      <c r="C588" s="6" t="str">
        <f t="shared" si="8"/>
        <v>SUBCUENTA</v>
      </c>
    </row>
    <row r="589" spans="1:3" x14ac:dyDescent="0.25">
      <c r="A589" s="13">
        <v>16</v>
      </c>
      <c r="B589" s="5" t="s">
        <v>393</v>
      </c>
      <c r="C589" s="6" t="str">
        <f t="shared" si="8"/>
        <v>GRUPO</v>
      </c>
    </row>
    <row r="590" spans="1:3" x14ac:dyDescent="0.25">
      <c r="A590" s="13">
        <v>1605</v>
      </c>
      <c r="B590" s="5" t="s">
        <v>394</v>
      </c>
      <c r="C590" s="6" t="str">
        <f t="shared" si="8"/>
        <v>CUENTA</v>
      </c>
    </row>
    <row r="591" spans="1:3" x14ac:dyDescent="0.25">
      <c r="A591" s="13">
        <v>160505</v>
      </c>
      <c r="B591" s="5" t="s">
        <v>395</v>
      </c>
      <c r="C591" s="6" t="str">
        <f t="shared" si="8"/>
        <v>SUBCUENTA</v>
      </c>
    </row>
    <row r="592" spans="1:3" x14ac:dyDescent="0.25">
      <c r="A592" s="13">
        <v>160510</v>
      </c>
      <c r="B592" s="5" t="s">
        <v>396</v>
      </c>
      <c r="C592" s="6" t="str">
        <f t="shared" si="8"/>
        <v>SUBCUENTA</v>
      </c>
    </row>
    <row r="593" spans="1:3" x14ac:dyDescent="0.25">
      <c r="A593" s="13">
        <v>160599</v>
      </c>
      <c r="B593" s="5" t="s">
        <v>52</v>
      </c>
      <c r="C593" s="6" t="str">
        <f t="shared" si="8"/>
        <v>SUBCUENTA</v>
      </c>
    </row>
    <row r="594" spans="1:3" x14ac:dyDescent="0.25">
      <c r="A594" s="13">
        <v>1610</v>
      </c>
      <c r="B594" s="5" t="s">
        <v>397</v>
      </c>
      <c r="C594" s="6" t="str">
        <f t="shared" ref="C594:C657" si="9">IF(LEN(A594)=1,"CLASE",IF(LEN(A594)=2,"GRUPO",IF(LEN(A594)=4,"CUENTA",IF(LEN(A594)=6,"SUBCUENTA",""))))</f>
        <v>CUENTA</v>
      </c>
    </row>
    <row r="595" spans="1:3" x14ac:dyDescent="0.25">
      <c r="A595" s="13">
        <v>161005</v>
      </c>
      <c r="B595" s="5" t="s">
        <v>398</v>
      </c>
      <c r="C595" s="6" t="str">
        <f t="shared" si="9"/>
        <v>SUBCUENTA</v>
      </c>
    </row>
    <row r="596" spans="1:3" x14ac:dyDescent="0.25">
      <c r="A596" s="13">
        <v>161010</v>
      </c>
      <c r="B596" s="5" t="s">
        <v>399</v>
      </c>
      <c r="C596" s="6" t="str">
        <f t="shared" si="9"/>
        <v>SUBCUENTA</v>
      </c>
    </row>
    <row r="597" spans="1:3" x14ac:dyDescent="0.25">
      <c r="A597" s="13">
        <v>161099</v>
      </c>
      <c r="B597" s="5" t="s">
        <v>52</v>
      </c>
      <c r="C597" s="6" t="str">
        <f t="shared" si="9"/>
        <v>SUBCUENTA</v>
      </c>
    </row>
    <row r="598" spans="1:3" x14ac:dyDescent="0.25">
      <c r="A598" s="13">
        <v>1615</v>
      </c>
      <c r="B598" s="5" t="s">
        <v>400</v>
      </c>
      <c r="C598" s="6" t="str">
        <f t="shared" si="9"/>
        <v>CUENTA</v>
      </c>
    </row>
    <row r="599" spans="1:3" x14ac:dyDescent="0.25">
      <c r="A599" s="13">
        <v>161505</v>
      </c>
      <c r="B599" s="5" t="s">
        <v>398</v>
      </c>
      <c r="C599" s="6" t="str">
        <f t="shared" si="9"/>
        <v>SUBCUENTA</v>
      </c>
    </row>
    <row r="600" spans="1:3" x14ac:dyDescent="0.25">
      <c r="A600" s="13">
        <v>161510</v>
      </c>
      <c r="B600" s="5" t="s">
        <v>399</v>
      </c>
      <c r="C600" s="6" t="str">
        <f t="shared" si="9"/>
        <v>SUBCUENTA</v>
      </c>
    </row>
    <row r="601" spans="1:3" x14ac:dyDescent="0.25">
      <c r="A601" s="13">
        <v>161599</v>
      </c>
      <c r="B601" s="5" t="s">
        <v>52</v>
      </c>
      <c r="C601" s="6" t="str">
        <f t="shared" si="9"/>
        <v>SUBCUENTA</v>
      </c>
    </row>
    <row r="602" spans="1:3" x14ac:dyDescent="0.25">
      <c r="A602" s="13">
        <v>1620</v>
      </c>
      <c r="B602" s="5" t="s">
        <v>401</v>
      </c>
      <c r="C602" s="6" t="str">
        <f t="shared" si="9"/>
        <v>CUENTA</v>
      </c>
    </row>
    <row r="603" spans="1:3" x14ac:dyDescent="0.25">
      <c r="A603" s="13">
        <v>162005</v>
      </c>
      <c r="B603" s="5" t="s">
        <v>402</v>
      </c>
      <c r="C603" s="6" t="str">
        <f t="shared" si="9"/>
        <v>SUBCUENTA</v>
      </c>
    </row>
    <row r="604" spans="1:3" x14ac:dyDescent="0.25">
      <c r="A604" s="13">
        <v>162010</v>
      </c>
      <c r="B604" s="5" t="s">
        <v>403</v>
      </c>
      <c r="C604" s="6" t="str">
        <f t="shared" si="9"/>
        <v>SUBCUENTA</v>
      </c>
    </row>
    <row r="605" spans="1:3" x14ac:dyDescent="0.25">
      <c r="A605" s="13">
        <v>162099</v>
      </c>
      <c r="B605" s="5" t="s">
        <v>52</v>
      </c>
      <c r="C605" s="6" t="str">
        <f t="shared" si="9"/>
        <v>SUBCUENTA</v>
      </c>
    </row>
    <row r="606" spans="1:3" x14ac:dyDescent="0.25">
      <c r="A606" s="13">
        <v>1625</v>
      </c>
      <c r="B606" s="5" t="s">
        <v>404</v>
      </c>
      <c r="C606" s="6" t="str">
        <f t="shared" si="9"/>
        <v>CUENTA</v>
      </c>
    </row>
    <row r="607" spans="1:3" x14ac:dyDescent="0.25">
      <c r="A607" s="13">
        <v>162505</v>
      </c>
      <c r="B607" s="5" t="s">
        <v>405</v>
      </c>
      <c r="C607" s="6" t="str">
        <f t="shared" si="9"/>
        <v>SUBCUENTA</v>
      </c>
    </row>
    <row r="608" spans="1:3" x14ac:dyDescent="0.25">
      <c r="A608" s="13">
        <v>162510</v>
      </c>
      <c r="B608" s="5" t="s">
        <v>406</v>
      </c>
      <c r="C608" s="6" t="str">
        <f t="shared" si="9"/>
        <v>SUBCUENTA</v>
      </c>
    </row>
    <row r="609" spans="1:3" x14ac:dyDescent="0.25">
      <c r="A609" s="13">
        <v>162515</v>
      </c>
      <c r="B609" s="5" t="s">
        <v>407</v>
      </c>
      <c r="C609" s="6" t="str">
        <f t="shared" si="9"/>
        <v>SUBCUENTA</v>
      </c>
    </row>
    <row r="610" spans="1:3" x14ac:dyDescent="0.25">
      <c r="A610" s="13">
        <v>162520</v>
      </c>
      <c r="B610" s="5" t="s">
        <v>408</v>
      </c>
      <c r="C610" s="6" t="str">
        <f t="shared" si="9"/>
        <v>SUBCUENTA</v>
      </c>
    </row>
    <row r="611" spans="1:3" x14ac:dyDescent="0.25">
      <c r="A611" s="13">
        <v>162525</v>
      </c>
      <c r="B611" s="5" t="s">
        <v>409</v>
      </c>
      <c r="C611" s="6" t="str">
        <f t="shared" si="9"/>
        <v>SUBCUENTA</v>
      </c>
    </row>
    <row r="612" spans="1:3" x14ac:dyDescent="0.25">
      <c r="A612" s="13">
        <v>162595</v>
      </c>
      <c r="B612" s="5" t="s">
        <v>59</v>
      </c>
      <c r="C612" s="6" t="str">
        <f t="shared" si="9"/>
        <v>SUBCUENTA</v>
      </c>
    </row>
    <row r="613" spans="1:3" x14ac:dyDescent="0.25">
      <c r="A613" s="13">
        <v>162599</v>
      </c>
      <c r="B613" s="5" t="s">
        <v>52</v>
      </c>
      <c r="C613" s="6" t="str">
        <f t="shared" si="9"/>
        <v>SUBCUENTA</v>
      </c>
    </row>
    <row r="614" spans="1:3" x14ac:dyDescent="0.25">
      <c r="A614" s="13">
        <v>1630</v>
      </c>
      <c r="B614" s="5" t="s">
        <v>410</v>
      </c>
      <c r="C614" s="6" t="str">
        <f t="shared" si="9"/>
        <v>CUENTA</v>
      </c>
    </row>
    <row r="615" spans="1:3" ht="25.5" x14ac:dyDescent="0.25">
      <c r="A615" s="13" t="s">
        <v>411</v>
      </c>
      <c r="B615" s="5"/>
      <c r="C615" s="6" t="str">
        <f t="shared" si="9"/>
        <v/>
      </c>
    </row>
    <row r="616" spans="1:3" x14ac:dyDescent="0.25">
      <c r="A616" s="13">
        <v>163099</v>
      </c>
      <c r="B616" s="5" t="s">
        <v>52</v>
      </c>
      <c r="C616" s="6" t="str">
        <f t="shared" si="9"/>
        <v>SUBCUENTA</v>
      </c>
    </row>
    <row r="617" spans="1:3" x14ac:dyDescent="0.25">
      <c r="A617" s="13">
        <v>1635</v>
      </c>
      <c r="B617" s="5" t="s">
        <v>412</v>
      </c>
      <c r="C617" s="6" t="str">
        <f t="shared" si="9"/>
        <v>CUENTA</v>
      </c>
    </row>
    <row r="618" spans="1:3" ht="25.5" x14ac:dyDescent="0.25">
      <c r="A618" s="13" t="s">
        <v>413</v>
      </c>
      <c r="B618" s="5"/>
      <c r="C618" s="6" t="str">
        <f t="shared" si="9"/>
        <v/>
      </c>
    </row>
    <row r="619" spans="1:3" x14ac:dyDescent="0.25">
      <c r="A619" s="13">
        <v>163599</v>
      </c>
      <c r="B619" s="5" t="s">
        <v>52</v>
      </c>
      <c r="C619" s="6" t="str">
        <f t="shared" si="9"/>
        <v>SUBCUENTA</v>
      </c>
    </row>
    <row r="620" spans="1:3" x14ac:dyDescent="0.25">
      <c r="A620" s="13">
        <v>1698</v>
      </c>
      <c r="B620" s="5" t="s">
        <v>389</v>
      </c>
      <c r="C620" s="6" t="str">
        <f t="shared" si="9"/>
        <v>CUENTA</v>
      </c>
    </row>
    <row r="621" spans="1:3" x14ac:dyDescent="0.25">
      <c r="A621" s="13">
        <v>169805</v>
      </c>
      <c r="B621" s="5" t="s">
        <v>394</v>
      </c>
      <c r="C621" s="6" t="str">
        <f t="shared" si="9"/>
        <v>SUBCUENTA</v>
      </c>
    </row>
    <row r="622" spans="1:3" x14ac:dyDescent="0.25">
      <c r="A622" s="13">
        <v>169810</v>
      </c>
      <c r="B622" s="5" t="s">
        <v>397</v>
      </c>
      <c r="C622" s="6" t="str">
        <f t="shared" si="9"/>
        <v>SUBCUENTA</v>
      </c>
    </row>
    <row r="623" spans="1:3" x14ac:dyDescent="0.25">
      <c r="A623" s="13">
        <v>169815</v>
      </c>
      <c r="B623" s="5" t="s">
        <v>400</v>
      </c>
      <c r="C623" s="6" t="str">
        <f t="shared" si="9"/>
        <v>SUBCUENTA</v>
      </c>
    </row>
    <row r="624" spans="1:3" x14ac:dyDescent="0.25">
      <c r="A624" s="13">
        <v>169820</v>
      </c>
      <c r="B624" s="5" t="s">
        <v>401</v>
      </c>
      <c r="C624" s="6" t="str">
        <f t="shared" si="9"/>
        <v>SUBCUENTA</v>
      </c>
    </row>
    <row r="625" spans="1:3" x14ac:dyDescent="0.25">
      <c r="A625" s="13">
        <v>169830</v>
      </c>
      <c r="B625" s="5" t="s">
        <v>404</v>
      </c>
      <c r="C625" s="6" t="str">
        <f t="shared" si="9"/>
        <v>SUBCUENTA</v>
      </c>
    </row>
    <row r="626" spans="1:3" x14ac:dyDescent="0.25">
      <c r="A626" s="13">
        <v>169835</v>
      </c>
      <c r="B626" s="5" t="s">
        <v>410</v>
      </c>
      <c r="C626" s="6" t="str">
        <f t="shared" si="9"/>
        <v>SUBCUENTA</v>
      </c>
    </row>
    <row r="627" spans="1:3" x14ac:dyDescent="0.25">
      <c r="A627" s="13">
        <v>169840</v>
      </c>
      <c r="B627" s="5" t="s">
        <v>412</v>
      </c>
      <c r="C627" s="6" t="str">
        <f t="shared" si="9"/>
        <v>SUBCUENTA</v>
      </c>
    </row>
    <row r="628" spans="1:3" x14ac:dyDescent="0.25">
      <c r="A628" s="13">
        <v>169899</v>
      </c>
      <c r="B628" s="5" t="s">
        <v>52</v>
      </c>
      <c r="C628" s="6" t="str">
        <f t="shared" si="9"/>
        <v>SUBCUENTA</v>
      </c>
    </row>
    <row r="629" spans="1:3" x14ac:dyDescent="0.25">
      <c r="A629" s="13">
        <v>1699</v>
      </c>
      <c r="B629" s="5" t="s">
        <v>115</v>
      </c>
      <c r="C629" s="6" t="str">
        <f t="shared" si="9"/>
        <v>CUENTA</v>
      </c>
    </row>
    <row r="630" spans="1:3" ht="25.5" x14ac:dyDescent="0.25">
      <c r="A630" s="13" t="s">
        <v>414</v>
      </c>
      <c r="B630" s="5"/>
      <c r="C630" s="6" t="str">
        <f t="shared" si="9"/>
        <v/>
      </c>
    </row>
    <row r="631" spans="1:3" x14ac:dyDescent="0.25">
      <c r="A631" s="13">
        <v>17</v>
      </c>
      <c r="B631" s="5" t="s">
        <v>415</v>
      </c>
      <c r="C631" s="6" t="str">
        <f t="shared" si="9"/>
        <v>GRUPO</v>
      </c>
    </row>
    <row r="632" spans="1:3" x14ac:dyDescent="0.25">
      <c r="A632" s="13">
        <v>1705</v>
      </c>
      <c r="B632" s="5" t="s">
        <v>416</v>
      </c>
      <c r="C632" s="6" t="str">
        <f t="shared" si="9"/>
        <v>CUENTA</v>
      </c>
    </row>
    <row r="633" spans="1:3" x14ac:dyDescent="0.25">
      <c r="A633" s="13">
        <v>170505</v>
      </c>
      <c r="B633" s="5" t="s">
        <v>169</v>
      </c>
      <c r="C633" s="6" t="str">
        <f t="shared" si="9"/>
        <v>SUBCUENTA</v>
      </c>
    </row>
    <row r="634" spans="1:3" x14ac:dyDescent="0.25">
      <c r="A634" s="13">
        <v>170510</v>
      </c>
      <c r="B634" s="5" t="s">
        <v>171</v>
      </c>
      <c r="C634" s="6" t="str">
        <f t="shared" si="9"/>
        <v>SUBCUENTA</v>
      </c>
    </row>
    <row r="635" spans="1:3" x14ac:dyDescent="0.25">
      <c r="A635" s="13">
        <v>170515</v>
      </c>
      <c r="B635" s="5" t="s">
        <v>170</v>
      </c>
      <c r="C635" s="6" t="str">
        <f t="shared" si="9"/>
        <v>SUBCUENTA</v>
      </c>
    </row>
    <row r="636" spans="1:3" x14ac:dyDescent="0.25">
      <c r="A636" s="13">
        <v>170520</v>
      </c>
      <c r="B636" s="5" t="s">
        <v>417</v>
      </c>
      <c r="C636" s="6" t="str">
        <f t="shared" si="9"/>
        <v>SUBCUENTA</v>
      </c>
    </row>
    <row r="637" spans="1:3" x14ac:dyDescent="0.25">
      <c r="A637" s="13">
        <v>170525</v>
      </c>
      <c r="B637" s="5" t="s">
        <v>173</v>
      </c>
      <c r="C637" s="6" t="str">
        <f t="shared" si="9"/>
        <v>SUBCUENTA</v>
      </c>
    </row>
    <row r="638" spans="1:3" x14ac:dyDescent="0.25">
      <c r="A638" s="13">
        <v>170530</v>
      </c>
      <c r="B638" s="5" t="s">
        <v>418</v>
      </c>
      <c r="C638" s="6" t="str">
        <f t="shared" si="9"/>
        <v>SUBCUENTA</v>
      </c>
    </row>
    <row r="639" spans="1:3" x14ac:dyDescent="0.25">
      <c r="A639" s="13">
        <v>170535</v>
      </c>
      <c r="B639" s="5" t="s">
        <v>419</v>
      </c>
      <c r="C639" s="6" t="str">
        <f t="shared" si="9"/>
        <v>SUBCUENTA</v>
      </c>
    </row>
    <row r="640" spans="1:3" x14ac:dyDescent="0.25">
      <c r="A640" s="13">
        <v>170540</v>
      </c>
      <c r="B640" s="5" t="s">
        <v>172</v>
      </c>
      <c r="C640" s="6" t="str">
        <f t="shared" si="9"/>
        <v>SUBCUENTA</v>
      </c>
    </row>
    <row r="641" spans="1:3" x14ac:dyDescent="0.25">
      <c r="A641" s="13">
        <v>170545</v>
      </c>
      <c r="B641" s="5" t="s">
        <v>420</v>
      </c>
      <c r="C641" s="6" t="str">
        <f t="shared" si="9"/>
        <v>SUBCUENTA</v>
      </c>
    </row>
    <row r="642" spans="1:3" x14ac:dyDescent="0.25">
      <c r="A642" s="13">
        <v>170595</v>
      </c>
      <c r="B642" s="5" t="s">
        <v>59</v>
      </c>
      <c r="C642" s="6" t="str">
        <f t="shared" si="9"/>
        <v>SUBCUENTA</v>
      </c>
    </row>
    <row r="643" spans="1:3" x14ac:dyDescent="0.25">
      <c r="A643" s="13">
        <v>1710</v>
      </c>
      <c r="B643" s="5" t="s">
        <v>421</v>
      </c>
      <c r="C643" s="6" t="str">
        <f t="shared" si="9"/>
        <v>CUENTA</v>
      </c>
    </row>
    <row r="644" spans="1:3" x14ac:dyDescent="0.25">
      <c r="A644" s="13">
        <v>171004</v>
      </c>
      <c r="B644" s="5" t="s">
        <v>422</v>
      </c>
      <c r="C644" s="6" t="str">
        <f t="shared" si="9"/>
        <v>SUBCUENTA</v>
      </c>
    </row>
    <row r="645" spans="1:3" x14ac:dyDescent="0.25">
      <c r="A645" s="13">
        <v>171008</v>
      </c>
      <c r="B645" s="5" t="s">
        <v>423</v>
      </c>
      <c r="C645" s="6" t="str">
        <f t="shared" si="9"/>
        <v>SUBCUENTA</v>
      </c>
    </row>
    <row r="646" spans="1:3" x14ac:dyDescent="0.25">
      <c r="A646" s="13">
        <v>171012</v>
      </c>
      <c r="B646" s="5" t="s">
        <v>424</v>
      </c>
      <c r="C646" s="6" t="str">
        <f t="shared" si="9"/>
        <v>SUBCUENTA</v>
      </c>
    </row>
    <row r="647" spans="1:3" x14ac:dyDescent="0.25">
      <c r="A647" s="13">
        <v>171016</v>
      </c>
      <c r="B647" s="5" t="s">
        <v>425</v>
      </c>
      <c r="C647" s="6" t="str">
        <f t="shared" si="9"/>
        <v>SUBCUENTA</v>
      </c>
    </row>
    <row r="648" spans="1:3" x14ac:dyDescent="0.25">
      <c r="A648" s="13">
        <v>171020</v>
      </c>
      <c r="B648" s="5" t="s">
        <v>426</v>
      </c>
      <c r="C648" s="6" t="str">
        <f t="shared" si="9"/>
        <v>SUBCUENTA</v>
      </c>
    </row>
    <row r="649" spans="1:3" x14ac:dyDescent="0.25">
      <c r="A649" s="13">
        <v>171024</v>
      </c>
      <c r="B649" s="5" t="s">
        <v>427</v>
      </c>
      <c r="C649" s="6" t="str">
        <f t="shared" si="9"/>
        <v>SUBCUENTA</v>
      </c>
    </row>
    <row r="650" spans="1:3" x14ac:dyDescent="0.25">
      <c r="A650" s="13">
        <v>171028</v>
      </c>
      <c r="B650" s="5" t="s">
        <v>428</v>
      </c>
      <c r="C650" s="6" t="str">
        <f t="shared" si="9"/>
        <v>SUBCUENTA</v>
      </c>
    </row>
    <row r="651" spans="1:3" x14ac:dyDescent="0.25">
      <c r="A651" s="13">
        <v>171032</v>
      </c>
      <c r="B651" s="5" t="s">
        <v>429</v>
      </c>
      <c r="C651" s="6" t="str">
        <f t="shared" si="9"/>
        <v>SUBCUENTA</v>
      </c>
    </row>
    <row r="652" spans="1:3" x14ac:dyDescent="0.25">
      <c r="A652" s="13">
        <v>171036</v>
      </c>
      <c r="B652" s="5" t="s">
        <v>430</v>
      </c>
      <c r="C652" s="6" t="str">
        <f t="shared" si="9"/>
        <v>SUBCUENTA</v>
      </c>
    </row>
    <row r="653" spans="1:3" x14ac:dyDescent="0.25">
      <c r="A653" s="13">
        <v>171040</v>
      </c>
      <c r="B653" s="5" t="s">
        <v>412</v>
      </c>
      <c r="C653" s="6" t="str">
        <f t="shared" si="9"/>
        <v>SUBCUENTA</v>
      </c>
    </row>
    <row r="654" spans="1:3" x14ac:dyDescent="0.25">
      <c r="A654" s="13">
        <v>171044</v>
      </c>
      <c r="B654" s="5" t="s">
        <v>431</v>
      </c>
      <c r="C654" s="6" t="str">
        <f t="shared" si="9"/>
        <v>SUBCUENTA</v>
      </c>
    </row>
    <row r="655" spans="1:3" x14ac:dyDescent="0.25">
      <c r="A655" s="13">
        <v>171048</v>
      </c>
      <c r="B655" s="5" t="s">
        <v>432</v>
      </c>
      <c r="C655" s="6" t="str">
        <f t="shared" si="9"/>
        <v>SUBCUENTA</v>
      </c>
    </row>
    <row r="656" spans="1:3" x14ac:dyDescent="0.25">
      <c r="A656" s="13">
        <v>171052</v>
      </c>
      <c r="B656" s="5" t="s">
        <v>433</v>
      </c>
      <c r="C656" s="6" t="str">
        <f t="shared" si="9"/>
        <v>SUBCUENTA</v>
      </c>
    </row>
    <row r="657" spans="1:3" x14ac:dyDescent="0.25">
      <c r="A657" s="13">
        <v>171056</v>
      </c>
      <c r="B657" s="5" t="s">
        <v>251</v>
      </c>
      <c r="C657" s="6" t="str">
        <f t="shared" si="9"/>
        <v>SUBCUENTA</v>
      </c>
    </row>
    <row r="658" spans="1:3" x14ac:dyDescent="0.25">
      <c r="A658" s="13">
        <v>171060</v>
      </c>
      <c r="B658" s="5" t="s">
        <v>252</v>
      </c>
      <c r="C658" s="6" t="str">
        <f t="shared" ref="C658:C721" si="10">IF(LEN(A658)=1,"CLASE",IF(LEN(A658)=2,"GRUPO",IF(LEN(A658)=4,"CUENTA",IF(LEN(A658)=6,"SUBCUENTA",""))))</f>
        <v>SUBCUENTA</v>
      </c>
    </row>
    <row r="659" spans="1:3" x14ac:dyDescent="0.25">
      <c r="A659" s="13">
        <v>171064</v>
      </c>
      <c r="B659" s="5" t="s">
        <v>253</v>
      </c>
      <c r="C659" s="6" t="str">
        <f t="shared" si="10"/>
        <v>SUBCUENTA</v>
      </c>
    </row>
    <row r="660" spans="1:3" x14ac:dyDescent="0.25">
      <c r="A660" s="13">
        <v>171068</v>
      </c>
      <c r="B660" s="5" t="s">
        <v>247</v>
      </c>
      <c r="C660" s="6" t="str">
        <f t="shared" si="10"/>
        <v>SUBCUENTA</v>
      </c>
    </row>
    <row r="661" spans="1:3" x14ac:dyDescent="0.25">
      <c r="A661" s="13">
        <v>171072</v>
      </c>
      <c r="B661" s="5" t="s">
        <v>434</v>
      </c>
      <c r="C661" s="6" t="str">
        <f t="shared" si="10"/>
        <v>SUBCUENTA</v>
      </c>
    </row>
    <row r="662" spans="1:3" x14ac:dyDescent="0.25">
      <c r="A662" s="13">
        <v>171076</v>
      </c>
      <c r="B662" s="5" t="s">
        <v>435</v>
      </c>
      <c r="C662" s="6" t="str">
        <f t="shared" si="10"/>
        <v>SUBCUENTA</v>
      </c>
    </row>
    <row r="663" spans="1:3" x14ac:dyDescent="0.25">
      <c r="A663" s="13">
        <v>171080</v>
      </c>
      <c r="B663" s="5" t="s">
        <v>436</v>
      </c>
      <c r="C663" s="6" t="str">
        <f t="shared" si="10"/>
        <v>SUBCUENTA</v>
      </c>
    </row>
    <row r="664" spans="1:3" x14ac:dyDescent="0.25">
      <c r="A664" s="13">
        <v>171095</v>
      </c>
      <c r="B664" s="5" t="s">
        <v>59</v>
      </c>
      <c r="C664" s="6" t="str">
        <f t="shared" si="10"/>
        <v>SUBCUENTA</v>
      </c>
    </row>
    <row r="665" spans="1:3" x14ac:dyDescent="0.25">
      <c r="A665" s="13">
        <v>171099</v>
      </c>
      <c r="B665" s="5" t="s">
        <v>52</v>
      </c>
      <c r="C665" s="6" t="str">
        <f t="shared" si="10"/>
        <v>SUBCUENTA</v>
      </c>
    </row>
    <row r="666" spans="1:3" x14ac:dyDescent="0.25">
      <c r="A666" s="13">
        <v>1715</v>
      </c>
      <c r="B666" s="5" t="s">
        <v>437</v>
      </c>
      <c r="C666" s="6" t="str">
        <f t="shared" si="10"/>
        <v>CUENTA</v>
      </c>
    </row>
    <row r="667" spans="1:3" x14ac:dyDescent="0.25">
      <c r="A667" s="13">
        <v>171505</v>
      </c>
      <c r="B667" s="5" t="s">
        <v>438</v>
      </c>
      <c r="C667" s="6" t="str">
        <f t="shared" si="10"/>
        <v>SUBCUENTA</v>
      </c>
    </row>
    <row r="668" spans="1:3" x14ac:dyDescent="0.25">
      <c r="A668" s="13">
        <v>171510</v>
      </c>
      <c r="B668" s="5" t="s">
        <v>439</v>
      </c>
      <c r="C668" s="6" t="str">
        <f t="shared" si="10"/>
        <v>SUBCUENTA</v>
      </c>
    </row>
    <row r="669" spans="1:3" x14ac:dyDescent="0.25">
      <c r="A669" s="13">
        <v>171515</v>
      </c>
      <c r="B669" s="5" t="s">
        <v>440</v>
      </c>
      <c r="C669" s="6" t="str">
        <f t="shared" si="10"/>
        <v>SUBCUENTA</v>
      </c>
    </row>
    <row r="670" spans="1:3" x14ac:dyDescent="0.25">
      <c r="A670" s="13">
        <v>171599</v>
      </c>
      <c r="B670" s="5" t="s">
        <v>52</v>
      </c>
      <c r="C670" s="6" t="str">
        <f t="shared" si="10"/>
        <v>SUBCUENTA</v>
      </c>
    </row>
    <row r="671" spans="1:3" x14ac:dyDescent="0.25">
      <c r="A671" s="13">
        <v>1720</v>
      </c>
      <c r="B671" s="5" t="s">
        <v>441</v>
      </c>
      <c r="C671" s="6" t="str">
        <f t="shared" si="10"/>
        <v>CUENTA</v>
      </c>
    </row>
    <row r="672" spans="1:3" x14ac:dyDescent="0.25">
      <c r="A672" s="13">
        <v>172005</v>
      </c>
      <c r="B672" s="5" t="s">
        <v>442</v>
      </c>
      <c r="C672" s="6" t="str">
        <f t="shared" si="10"/>
        <v>SUBCUENTA</v>
      </c>
    </row>
    <row r="673" spans="1:3" x14ac:dyDescent="0.25">
      <c r="A673" s="13">
        <v>172010</v>
      </c>
      <c r="B673" s="5" t="s">
        <v>443</v>
      </c>
      <c r="C673" s="6" t="str">
        <f t="shared" si="10"/>
        <v>SUBCUENTA</v>
      </c>
    </row>
    <row r="674" spans="1:3" x14ac:dyDescent="0.25">
      <c r="A674" s="13">
        <v>172015</v>
      </c>
      <c r="B674" s="5" t="s">
        <v>444</v>
      </c>
      <c r="C674" s="6" t="str">
        <f t="shared" si="10"/>
        <v>SUBCUENTA</v>
      </c>
    </row>
    <row r="675" spans="1:3" x14ac:dyDescent="0.25">
      <c r="A675" s="13">
        <v>172020</v>
      </c>
      <c r="B675" s="5" t="s">
        <v>445</v>
      </c>
      <c r="C675" s="6" t="str">
        <f t="shared" si="10"/>
        <v>SUBCUENTA</v>
      </c>
    </row>
    <row r="676" spans="1:3" x14ac:dyDescent="0.25">
      <c r="A676" s="13">
        <v>172099</v>
      </c>
      <c r="B676" s="5" t="s">
        <v>52</v>
      </c>
      <c r="C676" s="6" t="str">
        <f t="shared" si="10"/>
        <v>SUBCUENTA</v>
      </c>
    </row>
    <row r="677" spans="1:3" x14ac:dyDescent="0.25">
      <c r="A677" s="13">
        <v>1730</v>
      </c>
      <c r="B677" s="5" t="s">
        <v>446</v>
      </c>
      <c r="C677" s="6" t="str">
        <f t="shared" si="10"/>
        <v>CUENTA</v>
      </c>
    </row>
    <row r="678" spans="1:3" ht="25.5" x14ac:dyDescent="0.25">
      <c r="A678" s="13" t="s">
        <v>447</v>
      </c>
      <c r="B678" s="5"/>
      <c r="C678" s="6" t="str">
        <f t="shared" si="10"/>
        <v/>
      </c>
    </row>
    <row r="679" spans="1:3" x14ac:dyDescent="0.25">
      <c r="A679" s="13">
        <v>1798</v>
      </c>
      <c r="B679" s="5" t="s">
        <v>389</v>
      </c>
      <c r="C679" s="6" t="str">
        <f t="shared" si="10"/>
        <v>CUENTA</v>
      </c>
    </row>
    <row r="680" spans="1:3" x14ac:dyDescent="0.25">
      <c r="A680" s="13">
        <v>179805</v>
      </c>
      <c r="B680" s="5" t="s">
        <v>437</v>
      </c>
      <c r="C680" s="6" t="str">
        <f t="shared" si="10"/>
        <v>SUBCUENTA</v>
      </c>
    </row>
    <row r="681" spans="1:3" x14ac:dyDescent="0.25">
      <c r="A681" s="13">
        <v>179810</v>
      </c>
      <c r="B681" s="5" t="s">
        <v>441</v>
      </c>
      <c r="C681" s="6" t="str">
        <f t="shared" si="10"/>
        <v>SUBCUENTA</v>
      </c>
    </row>
    <row r="682" spans="1:3" x14ac:dyDescent="0.25">
      <c r="A682" s="13">
        <v>179899</v>
      </c>
      <c r="B682" s="5" t="s">
        <v>52</v>
      </c>
      <c r="C682" s="6" t="str">
        <f t="shared" si="10"/>
        <v>SUBCUENTA</v>
      </c>
    </row>
    <row r="683" spans="1:3" x14ac:dyDescent="0.25">
      <c r="A683" s="13">
        <v>18</v>
      </c>
      <c r="B683" s="5" t="s">
        <v>448</v>
      </c>
      <c r="C683" s="6" t="str">
        <f t="shared" si="10"/>
        <v>GRUPO</v>
      </c>
    </row>
    <row r="684" spans="1:3" x14ac:dyDescent="0.25">
      <c r="A684" s="13">
        <v>1805</v>
      </c>
      <c r="B684" s="5" t="s">
        <v>449</v>
      </c>
      <c r="C684" s="6" t="str">
        <f t="shared" si="10"/>
        <v>CUENTA</v>
      </c>
    </row>
    <row r="685" spans="1:3" x14ac:dyDescent="0.25">
      <c r="A685" s="13">
        <v>180505</v>
      </c>
      <c r="B685" s="5" t="s">
        <v>450</v>
      </c>
      <c r="C685" s="6" t="str">
        <f t="shared" si="10"/>
        <v>SUBCUENTA</v>
      </c>
    </row>
    <row r="686" spans="1:3" x14ac:dyDescent="0.25">
      <c r="A686" s="13">
        <v>180510</v>
      </c>
      <c r="B686" s="5" t="s">
        <v>451</v>
      </c>
      <c r="C686" s="6" t="str">
        <f t="shared" si="10"/>
        <v>SUBCUENTA</v>
      </c>
    </row>
    <row r="687" spans="1:3" x14ac:dyDescent="0.25">
      <c r="A687" s="13">
        <v>180595</v>
      </c>
      <c r="B687" s="5" t="s">
        <v>59</v>
      </c>
      <c r="C687" s="6" t="str">
        <f t="shared" si="10"/>
        <v>SUBCUENTA</v>
      </c>
    </row>
    <row r="688" spans="1:3" x14ac:dyDescent="0.25">
      <c r="A688" s="13">
        <v>180599</v>
      </c>
      <c r="B688" s="5" t="s">
        <v>52</v>
      </c>
      <c r="C688" s="6" t="str">
        <f t="shared" si="10"/>
        <v>SUBCUENTA</v>
      </c>
    </row>
    <row r="689" spans="1:3" x14ac:dyDescent="0.25">
      <c r="A689" s="13">
        <v>1895</v>
      </c>
      <c r="B689" s="5" t="s">
        <v>452</v>
      </c>
      <c r="C689" s="6" t="str">
        <f t="shared" si="10"/>
        <v>CUENTA</v>
      </c>
    </row>
    <row r="690" spans="1:3" x14ac:dyDescent="0.25">
      <c r="A690" s="13">
        <v>189505</v>
      </c>
      <c r="B690" s="5" t="s">
        <v>453</v>
      </c>
      <c r="C690" s="6" t="str">
        <f t="shared" si="10"/>
        <v>SUBCUENTA</v>
      </c>
    </row>
    <row r="691" spans="1:3" x14ac:dyDescent="0.25">
      <c r="A691" s="13">
        <v>189510</v>
      </c>
      <c r="B691" s="5" t="s">
        <v>454</v>
      </c>
      <c r="C691" s="6" t="str">
        <f t="shared" si="10"/>
        <v>SUBCUENTA</v>
      </c>
    </row>
    <row r="692" spans="1:3" x14ac:dyDescent="0.25">
      <c r="A692" s="13">
        <v>189515</v>
      </c>
      <c r="B692" s="5" t="s">
        <v>455</v>
      </c>
      <c r="C692" s="6" t="str">
        <f t="shared" si="10"/>
        <v>SUBCUENTA</v>
      </c>
    </row>
    <row r="693" spans="1:3" x14ac:dyDescent="0.25">
      <c r="A693" s="13">
        <v>189520</v>
      </c>
      <c r="B693" s="5" t="s">
        <v>456</v>
      </c>
      <c r="C693" s="6" t="str">
        <f t="shared" si="10"/>
        <v>SUBCUENTA</v>
      </c>
    </row>
    <row r="694" spans="1:3" x14ac:dyDescent="0.25">
      <c r="A694" s="13">
        <v>189525</v>
      </c>
      <c r="B694" s="5" t="s">
        <v>457</v>
      </c>
      <c r="C694" s="6" t="str">
        <f t="shared" si="10"/>
        <v>SUBCUENTA</v>
      </c>
    </row>
    <row r="695" spans="1:3" x14ac:dyDescent="0.25">
      <c r="A695" s="13">
        <v>189530</v>
      </c>
      <c r="B695" s="5" t="s">
        <v>458</v>
      </c>
      <c r="C695" s="6" t="str">
        <f t="shared" si="10"/>
        <v>SUBCUENTA</v>
      </c>
    </row>
    <row r="696" spans="1:3" x14ac:dyDescent="0.25">
      <c r="A696" s="13">
        <v>189595</v>
      </c>
      <c r="B696" s="5" t="s">
        <v>59</v>
      </c>
      <c r="C696" s="6" t="str">
        <f t="shared" si="10"/>
        <v>SUBCUENTA</v>
      </c>
    </row>
    <row r="697" spans="1:3" x14ac:dyDescent="0.25">
      <c r="A697" s="13">
        <v>189599</v>
      </c>
      <c r="B697" s="5" t="s">
        <v>52</v>
      </c>
      <c r="C697" s="6" t="str">
        <f t="shared" si="10"/>
        <v>SUBCUENTA</v>
      </c>
    </row>
    <row r="698" spans="1:3" x14ac:dyDescent="0.25">
      <c r="A698" s="13">
        <v>1899</v>
      </c>
      <c r="B698" s="5" t="s">
        <v>115</v>
      </c>
      <c r="C698" s="6" t="str">
        <f t="shared" si="10"/>
        <v>CUENTA</v>
      </c>
    </row>
    <row r="699" spans="1:3" x14ac:dyDescent="0.25">
      <c r="A699" s="13">
        <v>189905</v>
      </c>
      <c r="B699" s="5" t="s">
        <v>449</v>
      </c>
      <c r="C699" s="6" t="str">
        <f t="shared" si="10"/>
        <v>SUBCUENTA</v>
      </c>
    </row>
    <row r="700" spans="1:3" x14ac:dyDescent="0.25">
      <c r="A700" s="13">
        <v>189995</v>
      </c>
      <c r="B700" s="5" t="s">
        <v>452</v>
      </c>
      <c r="C700" s="6" t="str">
        <f t="shared" si="10"/>
        <v>SUBCUENTA</v>
      </c>
    </row>
    <row r="701" spans="1:3" x14ac:dyDescent="0.25">
      <c r="A701" s="13">
        <v>19</v>
      </c>
      <c r="B701" s="5" t="s">
        <v>459</v>
      </c>
      <c r="C701" s="6" t="str">
        <f t="shared" si="10"/>
        <v>GRUPO</v>
      </c>
    </row>
    <row r="702" spans="1:3" x14ac:dyDescent="0.25">
      <c r="A702" s="13">
        <v>1905</v>
      </c>
      <c r="B702" s="5" t="s">
        <v>460</v>
      </c>
      <c r="C702" s="6" t="str">
        <f t="shared" si="10"/>
        <v>CUENTA</v>
      </c>
    </row>
    <row r="703" spans="1:3" x14ac:dyDescent="0.25">
      <c r="A703" s="13">
        <v>190505</v>
      </c>
      <c r="B703" s="5" t="s">
        <v>37</v>
      </c>
      <c r="C703" s="6" t="str">
        <f t="shared" si="10"/>
        <v>SUBCUENTA</v>
      </c>
    </row>
    <row r="704" spans="1:3" x14ac:dyDescent="0.25">
      <c r="A704" s="13">
        <v>190510</v>
      </c>
      <c r="B704" s="5" t="s">
        <v>53</v>
      </c>
      <c r="C704" s="6" t="str">
        <f t="shared" si="10"/>
        <v>SUBCUENTA</v>
      </c>
    </row>
    <row r="705" spans="1:3" x14ac:dyDescent="0.25">
      <c r="A705" s="13">
        <v>190515</v>
      </c>
      <c r="B705" s="5" t="s">
        <v>98</v>
      </c>
      <c r="C705" s="6" t="str">
        <f t="shared" si="10"/>
        <v>SUBCUENTA</v>
      </c>
    </row>
    <row r="706" spans="1:3" x14ac:dyDescent="0.25">
      <c r="A706" s="13">
        <v>1910</v>
      </c>
      <c r="B706" s="5" t="s">
        <v>461</v>
      </c>
      <c r="C706" s="6" t="str">
        <f t="shared" si="10"/>
        <v>CUENTA</v>
      </c>
    </row>
    <row r="707" spans="1:3" x14ac:dyDescent="0.25">
      <c r="A707" s="13">
        <v>191004</v>
      </c>
      <c r="B707" s="5" t="s">
        <v>238</v>
      </c>
      <c r="C707" s="6" t="str">
        <f t="shared" si="10"/>
        <v>SUBCUENTA</v>
      </c>
    </row>
    <row r="708" spans="1:3" x14ac:dyDescent="0.25">
      <c r="A708" s="13">
        <v>191006</v>
      </c>
      <c r="B708" s="5" t="s">
        <v>265</v>
      </c>
      <c r="C708" s="6" t="str">
        <f t="shared" si="10"/>
        <v>SUBCUENTA</v>
      </c>
    </row>
    <row r="709" spans="1:3" x14ac:dyDescent="0.25">
      <c r="A709" s="13">
        <v>191008</v>
      </c>
      <c r="B709" s="5" t="s">
        <v>270</v>
      </c>
      <c r="C709" s="6" t="str">
        <f t="shared" si="10"/>
        <v>SUBCUENTA</v>
      </c>
    </row>
    <row r="710" spans="1:3" x14ac:dyDescent="0.25">
      <c r="A710" s="13">
        <v>191012</v>
      </c>
      <c r="B710" s="5" t="s">
        <v>277</v>
      </c>
      <c r="C710" s="6" t="str">
        <f t="shared" si="10"/>
        <v>SUBCUENTA</v>
      </c>
    </row>
    <row r="711" spans="1:3" x14ac:dyDescent="0.25">
      <c r="A711" s="13">
        <v>191016</v>
      </c>
      <c r="B711" s="5" t="s">
        <v>278</v>
      </c>
      <c r="C711" s="6" t="str">
        <f t="shared" si="10"/>
        <v>SUBCUENTA</v>
      </c>
    </row>
    <row r="712" spans="1:3" x14ac:dyDescent="0.25">
      <c r="A712" s="13">
        <v>191020</v>
      </c>
      <c r="B712" s="5" t="s">
        <v>279</v>
      </c>
      <c r="C712" s="6" t="str">
        <f t="shared" si="10"/>
        <v>SUBCUENTA</v>
      </c>
    </row>
    <row r="713" spans="1:3" x14ac:dyDescent="0.25">
      <c r="A713" s="13">
        <v>191024</v>
      </c>
      <c r="B713" s="5" t="s">
        <v>384</v>
      </c>
      <c r="C713" s="6" t="str">
        <f t="shared" si="10"/>
        <v>SUBCUENTA</v>
      </c>
    </row>
    <row r="714" spans="1:3" x14ac:dyDescent="0.25">
      <c r="A714" s="13">
        <v>191028</v>
      </c>
      <c r="B714" s="5" t="s">
        <v>281</v>
      </c>
      <c r="C714" s="6" t="str">
        <f t="shared" si="10"/>
        <v>SUBCUENTA</v>
      </c>
    </row>
    <row r="715" spans="1:3" x14ac:dyDescent="0.25">
      <c r="A715" s="13">
        <v>191032</v>
      </c>
      <c r="B715" s="5" t="s">
        <v>282</v>
      </c>
      <c r="C715" s="6" t="str">
        <f t="shared" si="10"/>
        <v>SUBCUENTA</v>
      </c>
    </row>
    <row r="716" spans="1:3" x14ac:dyDescent="0.25">
      <c r="A716" s="13">
        <v>191036</v>
      </c>
      <c r="B716" s="5" t="s">
        <v>283</v>
      </c>
      <c r="C716" s="6" t="str">
        <f t="shared" si="10"/>
        <v>SUBCUENTA</v>
      </c>
    </row>
    <row r="717" spans="1:3" x14ac:dyDescent="0.25">
      <c r="A717" s="13">
        <v>191040</v>
      </c>
      <c r="B717" s="5" t="s">
        <v>284</v>
      </c>
      <c r="C717" s="6" t="str">
        <f t="shared" si="10"/>
        <v>SUBCUENTA</v>
      </c>
    </row>
    <row r="718" spans="1:3" x14ac:dyDescent="0.25">
      <c r="A718" s="13">
        <v>191044</v>
      </c>
      <c r="B718" s="5" t="s">
        <v>285</v>
      </c>
      <c r="C718" s="6" t="str">
        <f t="shared" si="10"/>
        <v>SUBCUENTA</v>
      </c>
    </row>
    <row r="719" spans="1:3" x14ac:dyDescent="0.25">
      <c r="A719" s="13">
        <v>191048</v>
      </c>
      <c r="B719" s="5" t="s">
        <v>271</v>
      </c>
      <c r="C719" s="6" t="str">
        <f t="shared" si="10"/>
        <v>SUBCUENTA</v>
      </c>
    </row>
    <row r="720" spans="1:3" x14ac:dyDescent="0.25">
      <c r="A720" s="13">
        <v>191052</v>
      </c>
      <c r="B720" s="5" t="s">
        <v>367</v>
      </c>
      <c r="C720" s="6" t="str">
        <f t="shared" si="10"/>
        <v>SUBCUENTA</v>
      </c>
    </row>
    <row r="721" spans="1:3" x14ac:dyDescent="0.25">
      <c r="A721" s="13">
        <v>191056</v>
      </c>
      <c r="B721" s="5" t="s">
        <v>254</v>
      </c>
      <c r="C721" s="6" t="str">
        <f t="shared" si="10"/>
        <v>SUBCUENTA</v>
      </c>
    </row>
    <row r="722" spans="1:3" x14ac:dyDescent="0.25">
      <c r="A722" s="13">
        <v>191060</v>
      </c>
      <c r="B722" s="5" t="s">
        <v>370</v>
      </c>
      <c r="C722" s="6" t="str">
        <f t="shared" ref="C722:C786" si="11">IF(LEN(A722)=1,"CLASE",IF(LEN(A722)=2,"GRUPO",IF(LEN(A722)=4,"CUENTA",IF(LEN(A722)=6,"SUBCUENTA",""))))</f>
        <v>SUBCUENTA</v>
      </c>
    </row>
    <row r="723" spans="1:3" x14ac:dyDescent="0.25">
      <c r="A723" s="13">
        <v>191064</v>
      </c>
      <c r="B723" s="5" t="s">
        <v>272</v>
      </c>
      <c r="C723" s="6" t="str">
        <f t="shared" si="11"/>
        <v>SUBCUENTA</v>
      </c>
    </row>
    <row r="724" spans="1:3" x14ac:dyDescent="0.25">
      <c r="A724" s="13">
        <v>191068</v>
      </c>
      <c r="B724" s="5" t="s">
        <v>377</v>
      </c>
      <c r="C724" s="6" t="str">
        <f t="shared" si="11"/>
        <v>SUBCUENTA</v>
      </c>
    </row>
    <row r="725" spans="1:3" x14ac:dyDescent="0.25">
      <c r="A725" s="13">
        <v>191072</v>
      </c>
      <c r="B725" s="5" t="s">
        <v>273</v>
      </c>
      <c r="C725" s="6" t="str">
        <f t="shared" si="11"/>
        <v>SUBCUENTA</v>
      </c>
    </row>
    <row r="726" spans="1:3" x14ac:dyDescent="0.25">
      <c r="A726" s="13">
        <v>191076</v>
      </c>
      <c r="B726" s="5" t="s">
        <v>381</v>
      </c>
      <c r="C726" s="6" t="str">
        <f t="shared" si="11"/>
        <v>SUBCUENTA</v>
      </c>
    </row>
    <row r="727" spans="1:3" x14ac:dyDescent="0.25">
      <c r="A727" s="13">
        <v>191080</v>
      </c>
      <c r="B727" s="5" t="s">
        <v>235</v>
      </c>
      <c r="C727" s="6" t="str">
        <f t="shared" si="11"/>
        <v>SUBCUENTA</v>
      </c>
    </row>
    <row r="728" spans="1:3" x14ac:dyDescent="0.25">
      <c r="A728" s="13">
        <v>1995</v>
      </c>
      <c r="B728" s="5" t="s">
        <v>462</v>
      </c>
      <c r="C728" s="6" t="str">
        <f t="shared" si="11"/>
        <v>CUENTA</v>
      </c>
    </row>
    <row r="729" spans="1:3" x14ac:dyDescent="0.25">
      <c r="A729" s="13">
        <v>199505</v>
      </c>
      <c r="B729" s="5" t="s">
        <v>449</v>
      </c>
      <c r="C729" s="6" t="str">
        <f t="shared" si="11"/>
        <v>SUBCUENTA</v>
      </c>
    </row>
    <row r="730" spans="1:3" x14ac:dyDescent="0.25">
      <c r="A730" s="13">
        <v>199510</v>
      </c>
      <c r="B730" s="5" t="s">
        <v>454</v>
      </c>
      <c r="C730" s="6" t="str">
        <f t="shared" si="11"/>
        <v>SUBCUENTA</v>
      </c>
    </row>
    <row r="731" spans="1:3" x14ac:dyDescent="0.25">
      <c r="A731" s="13">
        <v>199515</v>
      </c>
      <c r="B731" s="5" t="s">
        <v>456</v>
      </c>
      <c r="C731" s="6" t="str">
        <f t="shared" si="11"/>
        <v>SUBCUENTA</v>
      </c>
    </row>
    <row r="732" spans="1:3" x14ac:dyDescent="0.25">
      <c r="A732" s="13">
        <v>199520</v>
      </c>
      <c r="B732" s="5" t="s">
        <v>463</v>
      </c>
      <c r="C732" s="6" t="str">
        <f t="shared" si="11"/>
        <v>SUBCUENTA</v>
      </c>
    </row>
    <row r="733" spans="1:3" x14ac:dyDescent="0.25">
      <c r="A733" s="13">
        <v>2</v>
      </c>
      <c r="B733" s="5" t="s">
        <v>464</v>
      </c>
      <c r="C733" s="6" t="str">
        <f t="shared" si="11"/>
        <v>CLASE</v>
      </c>
    </row>
    <row r="734" spans="1:3" x14ac:dyDescent="0.25">
      <c r="A734" s="13">
        <v>21</v>
      </c>
      <c r="B734" s="5" t="s">
        <v>465</v>
      </c>
      <c r="C734" s="6" t="str">
        <f t="shared" si="11"/>
        <v>GRUPO</v>
      </c>
    </row>
    <row r="735" spans="1:3" x14ac:dyDescent="0.25">
      <c r="A735" s="13">
        <v>2105</v>
      </c>
      <c r="B735" s="5" t="s">
        <v>466</v>
      </c>
      <c r="C735" s="6" t="str">
        <f t="shared" si="11"/>
        <v>CUENTA</v>
      </c>
    </row>
    <row r="736" spans="1:3" x14ac:dyDescent="0.25">
      <c r="A736" s="13">
        <v>210505</v>
      </c>
      <c r="B736" s="5" t="s">
        <v>467</v>
      </c>
      <c r="C736" s="6" t="str">
        <f t="shared" si="11"/>
        <v>SUBCUENTA</v>
      </c>
    </row>
    <row r="737" spans="1:3" x14ac:dyDescent="0.25">
      <c r="A737" s="13">
        <v>210510</v>
      </c>
      <c r="B737" s="5" t="s">
        <v>468</v>
      </c>
      <c r="C737" s="6" t="str">
        <f t="shared" si="11"/>
        <v>SUBCUENTA</v>
      </c>
    </row>
    <row r="738" spans="1:3" x14ac:dyDescent="0.25">
      <c r="A738" s="13">
        <v>210515</v>
      </c>
      <c r="B738" s="5" t="s">
        <v>469</v>
      </c>
      <c r="C738" s="6" t="str">
        <f t="shared" si="11"/>
        <v>SUBCUENTA</v>
      </c>
    </row>
    <row r="739" spans="1:3" x14ac:dyDescent="0.25">
      <c r="A739" s="13">
        <v>210520</v>
      </c>
      <c r="B739" s="5" t="s">
        <v>470</v>
      </c>
      <c r="C739" s="6" t="str">
        <f t="shared" si="11"/>
        <v>SUBCUENTA</v>
      </c>
    </row>
    <row r="740" spans="1:3" x14ac:dyDescent="0.25">
      <c r="A740" s="13">
        <v>2110</v>
      </c>
      <c r="B740" s="5" t="s">
        <v>471</v>
      </c>
      <c r="C740" s="6" t="str">
        <f t="shared" si="11"/>
        <v>CUENTA</v>
      </c>
    </row>
    <row r="741" spans="1:3" x14ac:dyDescent="0.25">
      <c r="A741" s="13">
        <v>211005</v>
      </c>
      <c r="B741" s="5" t="s">
        <v>467</v>
      </c>
      <c r="C741" s="6" t="str">
        <f t="shared" si="11"/>
        <v>SUBCUENTA</v>
      </c>
    </row>
    <row r="742" spans="1:3" x14ac:dyDescent="0.25">
      <c r="A742" s="13">
        <v>211010</v>
      </c>
      <c r="B742" s="5" t="s">
        <v>468</v>
      </c>
      <c r="C742" s="6" t="str">
        <f t="shared" si="11"/>
        <v>SUBCUENTA</v>
      </c>
    </row>
    <row r="743" spans="1:3" x14ac:dyDescent="0.25">
      <c r="A743" s="13">
        <v>211015</v>
      </c>
      <c r="B743" s="5" t="s">
        <v>469</v>
      </c>
      <c r="C743" s="6" t="str">
        <f t="shared" si="11"/>
        <v>SUBCUENTA</v>
      </c>
    </row>
    <row r="744" spans="1:3" x14ac:dyDescent="0.25">
      <c r="A744" s="13">
        <v>211020</v>
      </c>
      <c r="B744" s="5" t="s">
        <v>470</v>
      </c>
      <c r="C744" s="6" t="str">
        <f t="shared" si="11"/>
        <v>SUBCUENTA</v>
      </c>
    </row>
    <row r="745" spans="1:3" x14ac:dyDescent="0.25">
      <c r="A745" s="13">
        <v>2115</v>
      </c>
      <c r="B745" s="5" t="s">
        <v>97</v>
      </c>
      <c r="C745" s="6" t="str">
        <f t="shared" si="11"/>
        <v>CUENTA</v>
      </c>
    </row>
    <row r="746" spans="1:3" x14ac:dyDescent="0.25">
      <c r="A746" s="13">
        <v>211505</v>
      </c>
      <c r="B746" s="5" t="s">
        <v>468</v>
      </c>
      <c r="C746" s="6" t="str">
        <f t="shared" si="11"/>
        <v>SUBCUENTA</v>
      </c>
    </row>
    <row r="747" spans="1:3" x14ac:dyDescent="0.25">
      <c r="A747" s="13">
        <v>211510</v>
      </c>
      <c r="B747" s="5" t="s">
        <v>472</v>
      </c>
      <c r="C747" s="6" t="str">
        <f t="shared" si="11"/>
        <v>SUBCUENTA</v>
      </c>
    </row>
    <row r="748" spans="1:3" x14ac:dyDescent="0.25">
      <c r="A748" s="13">
        <v>211515</v>
      </c>
      <c r="B748" s="5" t="s">
        <v>469</v>
      </c>
      <c r="C748" s="6" t="str">
        <f t="shared" si="11"/>
        <v>SUBCUENTA</v>
      </c>
    </row>
    <row r="749" spans="1:3" x14ac:dyDescent="0.25">
      <c r="A749" s="13">
        <v>2120</v>
      </c>
      <c r="B749" s="5" t="s">
        <v>96</v>
      </c>
      <c r="C749" s="6" t="str">
        <f t="shared" si="11"/>
        <v>CUENTA</v>
      </c>
    </row>
    <row r="750" spans="1:3" x14ac:dyDescent="0.25">
      <c r="A750" s="13">
        <v>212005</v>
      </c>
      <c r="B750" s="5" t="s">
        <v>468</v>
      </c>
      <c r="C750" s="6" t="str">
        <f t="shared" si="11"/>
        <v>SUBCUENTA</v>
      </c>
    </row>
    <row r="751" spans="1:3" x14ac:dyDescent="0.25">
      <c r="A751" s="13">
        <v>212010</v>
      </c>
      <c r="B751" s="5" t="s">
        <v>472</v>
      </c>
      <c r="C751" s="6" t="str">
        <f t="shared" si="11"/>
        <v>SUBCUENTA</v>
      </c>
    </row>
    <row r="752" spans="1:3" x14ac:dyDescent="0.25">
      <c r="A752" s="13">
        <v>2125</v>
      </c>
      <c r="B752" s="5" t="s">
        <v>27</v>
      </c>
      <c r="C752" s="6" t="str">
        <f t="shared" si="11"/>
        <v>CUENTA</v>
      </c>
    </row>
    <row r="753" spans="1:3" x14ac:dyDescent="0.25">
      <c r="A753" s="13">
        <v>212505</v>
      </c>
      <c r="B753" s="5" t="s">
        <v>467</v>
      </c>
      <c r="C753" s="6" t="str">
        <f t="shared" si="11"/>
        <v>SUBCUENTA</v>
      </c>
    </row>
    <row r="754" spans="1:3" x14ac:dyDescent="0.25">
      <c r="A754" s="13">
        <v>212510</v>
      </c>
      <c r="B754" s="5" t="s">
        <v>468</v>
      </c>
      <c r="C754" s="6" t="str">
        <f t="shared" si="11"/>
        <v>SUBCUENTA</v>
      </c>
    </row>
    <row r="755" spans="1:3" x14ac:dyDescent="0.25">
      <c r="A755" s="13">
        <v>212515</v>
      </c>
      <c r="B755" s="5" t="s">
        <v>473</v>
      </c>
      <c r="C755" s="6" t="str">
        <f t="shared" si="11"/>
        <v>SUBCUENTA</v>
      </c>
    </row>
    <row r="756" spans="1:3" x14ac:dyDescent="0.25">
      <c r="A756" s="13">
        <v>2130</v>
      </c>
      <c r="B756" s="5" t="s">
        <v>474</v>
      </c>
      <c r="C756" s="6" t="str">
        <f t="shared" si="11"/>
        <v>CUENTA</v>
      </c>
    </row>
    <row r="757" spans="1:3" ht="25.5" x14ac:dyDescent="0.25">
      <c r="A757" s="13" t="s">
        <v>475</v>
      </c>
      <c r="B757" s="5"/>
      <c r="C757" s="6" t="str">
        <f t="shared" si="11"/>
        <v/>
      </c>
    </row>
    <row r="758" spans="1:3" x14ac:dyDescent="0.25">
      <c r="A758" s="13">
        <v>2135</v>
      </c>
      <c r="B758" s="5" t="s">
        <v>476</v>
      </c>
      <c r="C758" s="6" t="str">
        <f t="shared" si="11"/>
        <v>CUENTA</v>
      </c>
    </row>
    <row r="759" spans="1:3" x14ac:dyDescent="0.25">
      <c r="A759" s="13">
        <v>213505</v>
      </c>
      <c r="B759" s="5" t="s">
        <v>37</v>
      </c>
      <c r="C759" s="6" t="str">
        <f t="shared" si="11"/>
        <v>SUBCUENTA</v>
      </c>
    </row>
    <row r="760" spans="1:3" x14ac:dyDescent="0.25">
      <c r="A760" s="13">
        <v>213510</v>
      </c>
      <c r="B760" s="5" t="s">
        <v>53</v>
      </c>
      <c r="C760" s="6" t="str">
        <f t="shared" si="11"/>
        <v>SUBCUENTA</v>
      </c>
    </row>
    <row r="761" spans="1:3" x14ac:dyDescent="0.25">
      <c r="A761" s="13">
        <v>213515</v>
      </c>
      <c r="B761" s="5" t="s">
        <v>54</v>
      </c>
      <c r="C761" s="6" t="str">
        <f t="shared" si="11"/>
        <v>SUBCUENTA</v>
      </c>
    </row>
    <row r="762" spans="1:3" x14ac:dyDescent="0.25">
      <c r="A762" s="13">
        <v>213520</v>
      </c>
      <c r="B762" s="5" t="s">
        <v>60</v>
      </c>
      <c r="C762" s="6" t="str">
        <f t="shared" si="11"/>
        <v>SUBCUENTA</v>
      </c>
    </row>
    <row r="763" spans="1:3" x14ac:dyDescent="0.25">
      <c r="A763" s="13">
        <v>213525</v>
      </c>
      <c r="B763" s="5" t="s">
        <v>65</v>
      </c>
      <c r="C763" s="6" t="str">
        <f t="shared" si="11"/>
        <v>SUBCUENTA</v>
      </c>
    </row>
    <row r="764" spans="1:3" x14ac:dyDescent="0.25">
      <c r="A764" s="13">
        <v>213530</v>
      </c>
      <c r="B764" s="5" t="s">
        <v>75</v>
      </c>
      <c r="C764" s="6" t="str">
        <f t="shared" si="11"/>
        <v>SUBCUENTA</v>
      </c>
    </row>
    <row r="765" spans="1:3" x14ac:dyDescent="0.25">
      <c r="A765" s="13">
        <v>213535</v>
      </c>
      <c r="B765" s="5" t="s">
        <v>79</v>
      </c>
      <c r="C765" s="6" t="str">
        <f t="shared" si="11"/>
        <v>SUBCUENTA</v>
      </c>
    </row>
    <row r="766" spans="1:3" x14ac:dyDescent="0.25">
      <c r="A766" s="13">
        <v>213540</v>
      </c>
      <c r="B766" s="5" t="s">
        <v>94</v>
      </c>
      <c r="C766" s="6" t="str">
        <f t="shared" si="11"/>
        <v>SUBCUENTA</v>
      </c>
    </row>
    <row r="767" spans="1:3" x14ac:dyDescent="0.25">
      <c r="A767" s="13">
        <v>213595</v>
      </c>
      <c r="B767" s="5" t="s">
        <v>59</v>
      </c>
      <c r="C767" s="6" t="str">
        <f t="shared" si="11"/>
        <v>SUBCUENTA</v>
      </c>
    </row>
    <row r="768" spans="1:3" x14ac:dyDescent="0.25">
      <c r="A768" s="13">
        <v>2140</v>
      </c>
      <c r="B768" s="5" t="s">
        <v>477</v>
      </c>
      <c r="C768" s="6" t="str">
        <f t="shared" si="11"/>
        <v>CUENTA</v>
      </c>
    </row>
    <row r="769" spans="1:3" ht="25.5" x14ac:dyDescent="0.25">
      <c r="A769" s="13" t="s">
        <v>478</v>
      </c>
      <c r="B769" s="5"/>
      <c r="C769" s="6" t="str">
        <f t="shared" si="11"/>
        <v/>
      </c>
    </row>
    <row r="770" spans="1:3" x14ac:dyDescent="0.25">
      <c r="A770" s="13">
        <v>2145</v>
      </c>
      <c r="B770" s="5" t="s">
        <v>479</v>
      </c>
      <c r="C770" s="6" t="str">
        <f t="shared" si="11"/>
        <v>CUENTA</v>
      </c>
    </row>
    <row r="771" spans="1:3" x14ac:dyDescent="0.25">
      <c r="A771" s="13">
        <v>214505</v>
      </c>
      <c r="B771" s="5" t="s">
        <v>480</v>
      </c>
      <c r="C771" s="6" t="str">
        <f t="shared" si="11"/>
        <v>SUBCUENTA</v>
      </c>
    </row>
    <row r="772" spans="1:3" x14ac:dyDescent="0.25">
      <c r="A772" s="13">
        <v>214510</v>
      </c>
      <c r="B772" s="5" t="s">
        <v>481</v>
      </c>
      <c r="C772" s="6" t="str">
        <f t="shared" si="11"/>
        <v>SUBCUENTA</v>
      </c>
    </row>
    <row r="773" spans="1:3" x14ac:dyDescent="0.25">
      <c r="A773" s="13">
        <v>2195</v>
      </c>
      <c r="B773" s="5" t="s">
        <v>482</v>
      </c>
      <c r="C773" s="6" t="str">
        <f t="shared" si="11"/>
        <v>CUENTA</v>
      </c>
    </row>
    <row r="774" spans="1:3" x14ac:dyDescent="0.25">
      <c r="A774" s="13">
        <v>219505</v>
      </c>
      <c r="B774" s="5" t="s">
        <v>126</v>
      </c>
      <c r="C774" s="6" t="str">
        <f t="shared" si="11"/>
        <v>SUBCUENTA</v>
      </c>
    </row>
    <row r="775" spans="1:3" x14ac:dyDescent="0.25">
      <c r="A775" s="13">
        <v>219510</v>
      </c>
      <c r="B775" s="5" t="s">
        <v>124</v>
      </c>
      <c r="C775" s="6" t="str">
        <f t="shared" si="11"/>
        <v>SUBCUENTA</v>
      </c>
    </row>
    <row r="776" spans="1:3" x14ac:dyDescent="0.25">
      <c r="A776" s="13">
        <v>219515</v>
      </c>
      <c r="B776" s="5" t="s">
        <v>123</v>
      </c>
      <c r="C776" s="6" t="str">
        <f t="shared" si="11"/>
        <v>SUBCUENTA</v>
      </c>
    </row>
    <row r="777" spans="1:3" x14ac:dyDescent="0.25">
      <c r="A777" s="13">
        <v>219520</v>
      </c>
      <c r="B777" s="5" t="s">
        <v>483</v>
      </c>
      <c r="C777" s="6" t="str">
        <f t="shared" si="11"/>
        <v>SUBCUENTA</v>
      </c>
    </row>
    <row r="778" spans="1:3" x14ac:dyDescent="0.25">
      <c r="A778" s="13">
        <v>219525</v>
      </c>
      <c r="B778" s="5" t="s">
        <v>484</v>
      </c>
      <c r="C778" s="6" t="str">
        <f t="shared" si="11"/>
        <v>SUBCUENTA</v>
      </c>
    </row>
    <row r="779" spans="1:3" x14ac:dyDescent="0.25">
      <c r="A779" s="13">
        <v>219595</v>
      </c>
      <c r="B779" s="5" t="s">
        <v>64</v>
      </c>
      <c r="C779" s="6" t="str">
        <f t="shared" si="11"/>
        <v>SUBCUENTA</v>
      </c>
    </row>
    <row r="780" spans="1:3" x14ac:dyDescent="0.25">
      <c r="A780" s="13">
        <v>22</v>
      </c>
      <c r="B780" s="5" t="s">
        <v>485</v>
      </c>
      <c r="C780" s="6" t="str">
        <f t="shared" si="11"/>
        <v>GRUPO</v>
      </c>
    </row>
    <row r="781" spans="1:3" x14ac:dyDescent="0.25">
      <c r="A781" s="13">
        <v>2205</v>
      </c>
      <c r="B781" s="5" t="s">
        <v>119</v>
      </c>
      <c r="C781" s="6" t="str">
        <f t="shared" si="11"/>
        <v>CUENTA</v>
      </c>
    </row>
    <row r="782" spans="1:3" x14ac:dyDescent="0.25">
      <c r="A782" s="13">
        <v>220501</v>
      </c>
      <c r="B782" s="5" t="s">
        <v>1550</v>
      </c>
      <c r="C782" s="6" t="str">
        <f t="shared" si="11"/>
        <v>SUBCUENTA</v>
      </c>
    </row>
    <row r="783" spans="1:3" ht="25.5" x14ac:dyDescent="0.25">
      <c r="A783" s="13" t="s">
        <v>486</v>
      </c>
      <c r="B783" s="5"/>
      <c r="C783" s="6" t="str">
        <f t="shared" si="11"/>
        <v/>
      </c>
    </row>
    <row r="784" spans="1:3" x14ac:dyDescent="0.25">
      <c r="A784" s="13">
        <v>2210</v>
      </c>
      <c r="B784" s="5" t="s">
        <v>120</v>
      </c>
      <c r="C784" s="6" t="str">
        <f t="shared" si="11"/>
        <v>CUENTA</v>
      </c>
    </row>
    <row r="785" spans="1:3" ht="25.5" x14ac:dyDescent="0.25">
      <c r="A785" s="13" t="s">
        <v>487</v>
      </c>
      <c r="B785" s="5"/>
      <c r="C785" s="6" t="str">
        <f t="shared" si="11"/>
        <v/>
      </c>
    </row>
    <row r="786" spans="1:3" x14ac:dyDescent="0.25">
      <c r="A786" s="13">
        <v>2215</v>
      </c>
      <c r="B786" s="5" t="s">
        <v>122</v>
      </c>
      <c r="C786" s="6" t="str">
        <f t="shared" si="11"/>
        <v>CUENTA</v>
      </c>
    </row>
    <row r="787" spans="1:3" ht="25.5" x14ac:dyDescent="0.25">
      <c r="A787" s="13" t="s">
        <v>488</v>
      </c>
      <c r="B787" s="5"/>
      <c r="C787" s="6" t="str">
        <f t="shared" ref="C787:C852" si="12">IF(LEN(A787)=1,"CLASE",IF(LEN(A787)=2,"GRUPO",IF(LEN(A787)=4,"CUENTA",IF(LEN(A787)=6,"SUBCUENTA",""))))</f>
        <v/>
      </c>
    </row>
    <row r="788" spans="1:3" x14ac:dyDescent="0.25">
      <c r="A788" s="13">
        <v>2220</v>
      </c>
      <c r="B788" s="5" t="s">
        <v>123</v>
      </c>
      <c r="C788" s="6" t="str">
        <f t="shared" si="12"/>
        <v>CUENTA</v>
      </c>
    </row>
    <row r="789" spans="1:3" ht="25.5" x14ac:dyDescent="0.25">
      <c r="A789" s="13" t="s">
        <v>489</v>
      </c>
      <c r="B789" s="5"/>
      <c r="C789" s="6" t="str">
        <f t="shared" si="12"/>
        <v/>
      </c>
    </row>
    <row r="790" spans="1:3" x14ac:dyDescent="0.25">
      <c r="A790" s="13">
        <v>2225</v>
      </c>
      <c r="B790" s="5" t="s">
        <v>124</v>
      </c>
      <c r="C790" s="6" t="str">
        <f t="shared" si="12"/>
        <v>CUENTA</v>
      </c>
    </row>
    <row r="791" spans="1:3" ht="25.5" x14ac:dyDescent="0.25">
      <c r="A791" s="13" t="s">
        <v>490</v>
      </c>
      <c r="B791" s="5"/>
      <c r="C791" s="6" t="str">
        <f t="shared" si="12"/>
        <v/>
      </c>
    </row>
    <row r="792" spans="1:3" x14ac:dyDescent="0.25">
      <c r="A792" s="13">
        <v>23</v>
      </c>
      <c r="B792" s="5" t="s">
        <v>491</v>
      </c>
      <c r="C792" s="6" t="str">
        <f t="shared" si="12"/>
        <v>GRUPO</v>
      </c>
    </row>
    <row r="793" spans="1:3" x14ac:dyDescent="0.25">
      <c r="A793" s="13">
        <v>2305</v>
      </c>
      <c r="B793" s="5" t="s">
        <v>122</v>
      </c>
      <c r="C793" s="6" t="str">
        <f t="shared" si="12"/>
        <v>CUENTA</v>
      </c>
    </row>
    <row r="794" spans="1:3" ht="25.5" x14ac:dyDescent="0.25">
      <c r="A794" s="13" t="s">
        <v>492</v>
      </c>
      <c r="B794" s="5"/>
      <c r="C794" s="6" t="str">
        <f t="shared" si="12"/>
        <v/>
      </c>
    </row>
    <row r="795" spans="1:3" x14ac:dyDescent="0.25">
      <c r="A795" s="13">
        <v>2310</v>
      </c>
      <c r="B795" s="5" t="s">
        <v>493</v>
      </c>
      <c r="C795" s="6" t="str">
        <f t="shared" si="12"/>
        <v>CUENTA</v>
      </c>
    </row>
    <row r="796" spans="1:3" ht="25.5" x14ac:dyDescent="0.25">
      <c r="A796" s="13" t="s">
        <v>494</v>
      </c>
      <c r="B796" s="5"/>
      <c r="C796" s="6" t="str">
        <f t="shared" si="12"/>
        <v/>
      </c>
    </row>
    <row r="797" spans="1:3" x14ac:dyDescent="0.25">
      <c r="A797" s="13">
        <v>2315</v>
      </c>
      <c r="B797" s="5" t="s">
        <v>495</v>
      </c>
      <c r="C797" s="6" t="str">
        <f t="shared" si="12"/>
        <v>CUENTA</v>
      </c>
    </row>
    <row r="798" spans="1:3" ht="25.5" x14ac:dyDescent="0.25">
      <c r="A798" s="13" t="s">
        <v>496</v>
      </c>
      <c r="B798" s="5"/>
      <c r="C798" s="6" t="str">
        <f t="shared" si="12"/>
        <v/>
      </c>
    </row>
    <row r="799" spans="1:3" x14ac:dyDescent="0.25">
      <c r="A799" s="13">
        <v>2320</v>
      </c>
      <c r="B799" s="5" t="s">
        <v>143</v>
      </c>
      <c r="C799" s="6" t="str">
        <f t="shared" si="12"/>
        <v>CUENTA</v>
      </c>
    </row>
    <row r="800" spans="1:3" ht="25.5" x14ac:dyDescent="0.25">
      <c r="A800" s="13" t="s">
        <v>497</v>
      </c>
      <c r="B800" s="5"/>
      <c r="C800" s="6" t="str">
        <f t="shared" si="12"/>
        <v/>
      </c>
    </row>
    <row r="801" spans="1:3" x14ac:dyDescent="0.25">
      <c r="A801" s="13">
        <v>2330</v>
      </c>
      <c r="B801" s="5" t="s">
        <v>498</v>
      </c>
      <c r="C801" s="6" t="str">
        <f t="shared" si="12"/>
        <v>CUENTA</v>
      </c>
    </row>
    <row r="802" spans="1:3" ht="25.5" x14ac:dyDescent="0.25">
      <c r="A802" s="13" t="s">
        <v>499</v>
      </c>
      <c r="B802" s="5"/>
      <c r="C802" s="6" t="str">
        <f t="shared" si="12"/>
        <v/>
      </c>
    </row>
    <row r="803" spans="1:3" x14ac:dyDescent="0.25">
      <c r="A803" s="13">
        <v>2335</v>
      </c>
      <c r="B803" s="5" t="s">
        <v>500</v>
      </c>
      <c r="C803" s="6" t="str">
        <f t="shared" si="12"/>
        <v>CUENTA</v>
      </c>
    </row>
    <row r="804" spans="1:3" x14ac:dyDescent="0.25">
      <c r="A804" s="13">
        <v>233505</v>
      </c>
      <c r="B804" s="5" t="s">
        <v>501</v>
      </c>
      <c r="C804" s="6" t="str">
        <f t="shared" si="12"/>
        <v>SUBCUENTA</v>
      </c>
    </row>
    <row r="805" spans="1:3" x14ac:dyDescent="0.25">
      <c r="A805" s="13">
        <v>233510</v>
      </c>
      <c r="B805" s="5" t="s">
        <v>502</v>
      </c>
      <c r="C805" s="6" t="str">
        <f t="shared" si="12"/>
        <v>SUBCUENTA</v>
      </c>
    </row>
    <row r="806" spans="1:3" x14ac:dyDescent="0.25">
      <c r="A806" s="13">
        <v>233515</v>
      </c>
      <c r="B806" s="5" t="s">
        <v>503</v>
      </c>
      <c r="C806" s="6" t="str">
        <f t="shared" si="12"/>
        <v>SUBCUENTA</v>
      </c>
    </row>
    <row r="807" spans="1:3" x14ac:dyDescent="0.25">
      <c r="A807" s="13">
        <v>233520</v>
      </c>
      <c r="B807" s="5" t="s">
        <v>170</v>
      </c>
      <c r="C807" s="6" t="str">
        <f t="shared" si="12"/>
        <v>SUBCUENTA</v>
      </c>
    </row>
    <row r="808" spans="1:3" x14ac:dyDescent="0.25">
      <c r="A808" s="13">
        <v>233525</v>
      </c>
      <c r="B808" s="5" t="s">
        <v>171</v>
      </c>
      <c r="C808" s="6" t="str">
        <f t="shared" si="12"/>
        <v>SUBCUENTA</v>
      </c>
    </row>
    <row r="809" spans="1:3" x14ac:dyDescent="0.25">
      <c r="A809" s="13">
        <v>233530</v>
      </c>
      <c r="B809" s="5" t="s">
        <v>504</v>
      </c>
      <c r="C809" s="6" t="str">
        <f t="shared" si="12"/>
        <v>SUBCUENTA</v>
      </c>
    </row>
    <row r="810" spans="1:3" x14ac:dyDescent="0.25">
      <c r="A810" s="13">
        <v>233535</v>
      </c>
      <c r="B810" s="5" t="s">
        <v>505</v>
      </c>
      <c r="C810" s="6" t="str">
        <f t="shared" si="12"/>
        <v>SUBCUENTA</v>
      </c>
    </row>
    <row r="811" spans="1:3" x14ac:dyDescent="0.25">
      <c r="A811" s="13">
        <v>233540</v>
      </c>
      <c r="B811" s="5" t="s">
        <v>173</v>
      </c>
      <c r="C811" s="6" t="str">
        <f t="shared" si="12"/>
        <v>SUBCUENTA</v>
      </c>
    </row>
    <row r="812" spans="1:3" x14ac:dyDescent="0.25">
      <c r="A812" s="13">
        <v>233545</v>
      </c>
      <c r="B812" s="5" t="s">
        <v>506</v>
      </c>
      <c r="C812" s="6" t="str">
        <f t="shared" si="12"/>
        <v>SUBCUENTA</v>
      </c>
    </row>
    <row r="813" spans="1:3" x14ac:dyDescent="0.25">
      <c r="A813" s="13">
        <v>233550</v>
      </c>
      <c r="B813" s="5" t="s">
        <v>507</v>
      </c>
      <c r="C813" s="6" t="str">
        <f t="shared" si="12"/>
        <v>SUBCUENTA</v>
      </c>
    </row>
    <row r="814" spans="1:3" x14ac:dyDescent="0.25">
      <c r="A814" s="13">
        <v>233555</v>
      </c>
      <c r="B814" s="5" t="s">
        <v>508</v>
      </c>
      <c r="C814" s="6" t="str">
        <f t="shared" si="12"/>
        <v>SUBCUENTA</v>
      </c>
    </row>
    <row r="815" spans="1:3" x14ac:dyDescent="0.25">
      <c r="A815" s="13">
        <v>233560</v>
      </c>
      <c r="B815" s="5" t="s">
        <v>509</v>
      </c>
      <c r="C815" s="6" t="str">
        <f t="shared" si="12"/>
        <v>SUBCUENTA</v>
      </c>
    </row>
    <row r="816" spans="1:3" x14ac:dyDescent="0.25">
      <c r="A816" s="13">
        <v>233565</v>
      </c>
      <c r="B816" s="5" t="s">
        <v>510</v>
      </c>
      <c r="C816" s="6" t="str">
        <f t="shared" si="12"/>
        <v>SUBCUENTA</v>
      </c>
    </row>
    <row r="817" spans="1:3" x14ac:dyDescent="0.25">
      <c r="A817" s="13">
        <v>233570</v>
      </c>
      <c r="B817" s="5" t="s">
        <v>511</v>
      </c>
      <c r="C817" s="6" t="str">
        <f t="shared" si="12"/>
        <v>SUBCUENTA</v>
      </c>
    </row>
    <row r="818" spans="1:3" x14ac:dyDescent="0.25">
      <c r="A818" s="13">
        <v>233595</v>
      </c>
      <c r="B818" s="5" t="s">
        <v>59</v>
      </c>
      <c r="C818" s="6" t="str">
        <f t="shared" si="12"/>
        <v>SUBCUENTA</v>
      </c>
    </row>
    <row r="819" spans="1:3" x14ac:dyDescent="0.25">
      <c r="A819" s="13">
        <v>2340</v>
      </c>
      <c r="B819" s="5" t="s">
        <v>512</v>
      </c>
      <c r="C819" s="6" t="str">
        <f t="shared" si="12"/>
        <v>CUENTA</v>
      </c>
    </row>
    <row r="820" spans="1:3" ht="25.5" x14ac:dyDescent="0.25">
      <c r="A820" s="13" t="s">
        <v>513</v>
      </c>
      <c r="B820" s="5"/>
      <c r="C820" s="6" t="str">
        <f t="shared" si="12"/>
        <v/>
      </c>
    </row>
    <row r="821" spans="1:3" x14ac:dyDescent="0.25">
      <c r="A821" s="13">
        <v>2345</v>
      </c>
      <c r="B821" s="5" t="s">
        <v>514</v>
      </c>
      <c r="C821" s="6" t="str">
        <f t="shared" si="12"/>
        <v>CUENTA</v>
      </c>
    </row>
    <row r="822" spans="1:3" ht="25.5" x14ac:dyDescent="0.25">
      <c r="A822" s="13" t="s">
        <v>515</v>
      </c>
      <c r="B822" s="5"/>
      <c r="C822" s="6" t="str">
        <f t="shared" si="12"/>
        <v/>
      </c>
    </row>
    <row r="823" spans="1:3" x14ac:dyDescent="0.25">
      <c r="A823" s="13">
        <v>2350</v>
      </c>
      <c r="B823" s="5" t="s">
        <v>516</v>
      </c>
      <c r="C823" s="6" t="str">
        <f t="shared" si="12"/>
        <v>CUENTA</v>
      </c>
    </row>
    <row r="824" spans="1:3" ht="25.5" x14ac:dyDescent="0.25">
      <c r="A824" s="13" t="s">
        <v>517</v>
      </c>
      <c r="B824" s="5"/>
      <c r="C824" s="6" t="str">
        <f t="shared" si="12"/>
        <v/>
      </c>
    </row>
    <row r="825" spans="1:3" x14ac:dyDescent="0.25">
      <c r="A825" s="13">
        <v>2355</v>
      </c>
      <c r="B825" s="5" t="s">
        <v>518</v>
      </c>
      <c r="C825" s="6" t="str">
        <f t="shared" si="12"/>
        <v>CUENTA</v>
      </c>
    </row>
    <row r="826" spans="1:3" x14ac:dyDescent="0.25">
      <c r="A826" s="13">
        <v>235505</v>
      </c>
      <c r="B826" s="5" t="s">
        <v>519</v>
      </c>
      <c r="C826" s="6" t="str">
        <f t="shared" si="12"/>
        <v>SUBCUENTA</v>
      </c>
    </row>
    <row r="827" spans="1:3" x14ac:dyDescent="0.25">
      <c r="A827" s="13">
        <v>235510</v>
      </c>
      <c r="B827" s="5" t="s">
        <v>520</v>
      </c>
      <c r="C827" s="6" t="str">
        <f t="shared" si="12"/>
        <v>SUBCUENTA</v>
      </c>
    </row>
    <row r="828" spans="1:3" x14ac:dyDescent="0.25">
      <c r="A828" s="13">
        <v>2360</v>
      </c>
      <c r="B828" s="5" t="s">
        <v>521</v>
      </c>
      <c r="C828" s="6" t="str">
        <f t="shared" si="12"/>
        <v>CUENTA</v>
      </c>
    </row>
    <row r="829" spans="1:3" x14ac:dyDescent="0.25">
      <c r="A829" s="13">
        <v>236005</v>
      </c>
      <c r="B829" s="5" t="s">
        <v>522</v>
      </c>
      <c r="C829" s="6" t="str">
        <f t="shared" si="12"/>
        <v>SUBCUENTA</v>
      </c>
    </row>
    <row r="830" spans="1:3" x14ac:dyDescent="0.25">
      <c r="A830" s="13">
        <v>236010</v>
      </c>
      <c r="B830" s="5" t="s">
        <v>523</v>
      </c>
      <c r="C830" s="6" t="str">
        <f t="shared" si="12"/>
        <v>SUBCUENTA</v>
      </c>
    </row>
    <row r="831" spans="1:3" x14ac:dyDescent="0.25">
      <c r="A831" s="13">
        <v>2365</v>
      </c>
      <c r="B831" s="5" t="s">
        <v>181</v>
      </c>
      <c r="C831" s="6" t="str">
        <f t="shared" si="12"/>
        <v>CUENTA</v>
      </c>
    </row>
    <row r="832" spans="1:3" x14ac:dyDescent="0.25">
      <c r="A832" s="13">
        <v>236505</v>
      </c>
      <c r="B832" s="5" t="s">
        <v>524</v>
      </c>
      <c r="C832" s="6" t="str">
        <f t="shared" si="12"/>
        <v>SUBCUENTA</v>
      </c>
    </row>
    <row r="833" spans="1:3" x14ac:dyDescent="0.25">
      <c r="A833" s="13">
        <v>236510</v>
      </c>
      <c r="B833" s="5" t="s">
        <v>168</v>
      </c>
      <c r="C833" s="6" t="str">
        <f t="shared" si="12"/>
        <v>SUBCUENTA</v>
      </c>
    </row>
    <row r="834" spans="1:3" x14ac:dyDescent="0.25">
      <c r="A834" s="13">
        <v>236515</v>
      </c>
      <c r="B834" s="5" t="s">
        <v>171</v>
      </c>
      <c r="C834" s="6" t="str">
        <f t="shared" si="12"/>
        <v>SUBCUENTA</v>
      </c>
    </row>
    <row r="835" spans="1:3" x14ac:dyDescent="0.25">
      <c r="A835" s="13">
        <v>236520</v>
      </c>
      <c r="B835" s="5" t="s">
        <v>170</v>
      </c>
      <c r="C835" s="6" t="str">
        <f t="shared" si="12"/>
        <v>SUBCUENTA</v>
      </c>
    </row>
    <row r="836" spans="1:3" x14ac:dyDescent="0.25">
      <c r="A836" s="13">
        <v>236525</v>
      </c>
      <c r="B836" s="5" t="s">
        <v>172</v>
      </c>
      <c r="C836" s="6" t="str">
        <f t="shared" si="12"/>
        <v>SUBCUENTA</v>
      </c>
    </row>
    <row r="837" spans="1:3" x14ac:dyDescent="0.25">
      <c r="A837" s="13">
        <v>236530</v>
      </c>
      <c r="B837" s="5" t="s">
        <v>173</v>
      </c>
      <c r="C837" s="6" t="str">
        <f t="shared" si="12"/>
        <v>SUBCUENTA</v>
      </c>
    </row>
    <row r="838" spans="1:3" x14ac:dyDescent="0.25">
      <c r="A838" s="13">
        <v>236535</v>
      </c>
      <c r="B838" s="5" t="s">
        <v>525</v>
      </c>
      <c r="C838" s="6" t="str">
        <f t="shared" si="12"/>
        <v>SUBCUENTA</v>
      </c>
    </row>
    <row r="839" spans="1:3" x14ac:dyDescent="0.25">
      <c r="A839" s="13">
        <v>236540</v>
      </c>
      <c r="B839" s="5" t="s">
        <v>526</v>
      </c>
      <c r="C839" s="6" t="str">
        <f t="shared" si="12"/>
        <v>SUBCUENTA</v>
      </c>
    </row>
    <row r="840" spans="1:3" x14ac:dyDescent="0.25">
      <c r="A840" s="13">
        <v>236545</v>
      </c>
      <c r="B840" s="5" t="s">
        <v>527</v>
      </c>
      <c r="C840" s="6" t="str">
        <f t="shared" si="12"/>
        <v>SUBCUENTA</v>
      </c>
    </row>
    <row r="841" spans="1:3" x14ac:dyDescent="0.25">
      <c r="A841" s="13">
        <v>236550</v>
      </c>
      <c r="B841" s="5" t="s">
        <v>528</v>
      </c>
      <c r="C841" s="6" t="str">
        <f t="shared" si="12"/>
        <v>SUBCUENTA</v>
      </c>
    </row>
    <row r="842" spans="1:3" x14ac:dyDescent="0.25">
      <c r="A842" s="13">
        <v>236555</v>
      </c>
      <c r="B842" s="5" t="s">
        <v>529</v>
      </c>
      <c r="C842" s="6" t="str">
        <f t="shared" si="12"/>
        <v>SUBCUENTA</v>
      </c>
    </row>
    <row r="843" spans="1:3" x14ac:dyDescent="0.25">
      <c r="A843" s="13">
        <v>236560</v>
      </c>
      <c r="B843" s="5" t="s">
        <v>530</v>
      </c>
      <c r="C843" s="6" t="str">
        <f t="shared" si="12"/>
        <v>SUBCUENTA</v>
      </c>
    </row>
    <row r="844" spans="1:3" x14ac:dyDescent="0.25">
      <c r="A844" s="13">
        <v>236565</v>
      </c>
      <c r="B844" s="5" t="s">
        <v>531</v>
      </c>
      <c r="C844" s="6" t="str">
        <f t="shared" si="12"/>
        <v>SUBCUENTA</v>
      </c>
    </row>
    <row r="845" spans="1:3" x14ac:dyDescent="0.25">
      <c r="A845" s="13">
        <v>236570</v>
      </c>
      <c r="B845" s="5" t="s">
        <v>532</v>
      </c>
      <c r="C845" s="6" t="str">
        <f t="shared" si="12"/>
        <v>SUBCUENTA</v>
      </c>
    </row>
    <row r="846" spans="1:3" x14ac:dyDescent="0.25">
      <c r="A846" s="13">
        <v>236575</v>
      </c>
      <c r="B846" s="5" t="s">
        <v>533</v>
      </c>
      <c r="C846" s="6" t="str">
        <f t="shared" si="12"/>
        <v>SUBCUENTA</v>
      </c>
    </row>
    <row r="847" spans="1:3" x14ac:dyDescent="0.25">
      <c r="A847" s="13">
        <v>236701</v>
      </c>
      <c r="B847" s="5" t="s">
        <v>1403</v>
      </c>
      <c r="C847" s="6" t="str">
        <f t="shared" si="12"/>
        <v>SUBCUENTA</v>
      </c>
    </row>
    <row r="848" spans="1:3" x14ac:dyDescent="0.25">
      <c r="A848" s="13">
        <v>236801</v>
      </c>
      <c r="B848" s="5" t="s">
        <v>1569</v>
      </c>
      <c r="C848" s="6" t="str">
        <f t="shared" si="12"/>
        <v>SUBCUENTA</v>
      </c>
    </row>
    <row r="849" spans="1:3" x14ac:dyDescent="0.25">
      <c r="A849" s="13">
        <v>2370</v>
      </c>
      <c r="B849" s="5" t="s">
        <v>534</v>
      </c>
      <c r="C849" s="6" t="str">
        <f t="shared" si="12"/>
        <v>CUENTA</v>
      </c>
    </row>
    <row r="850" spans="1:3" x14ac:dyDescent="0.25">
      <c r="A850" s="13">
        <v>237005</v>
      </c>
      <c r="B850" s="5" t="s">
        <v>535</v>
      </c>
      <c r="C850" s="6" t="str">
        <f t="shared" si="12"/>
        <v>SUBCUENTA</v>
      </c>
    </row>
    <row r="851" spans="1:3" x14ac:dyDescent="0.25">
      <c r="A851" s="13">
        <v>237010</v>
      </c>
      <c r="B851" s="5" t="s">
        <v>536</v>
      </c>
      <c r="C851" s="6" t="str">
        <f t="shared" si="12"/>
        <v>SUBCUENTA</v>
      </c>
    </row>
    <row r="852" spans="1:3" x14ac:dyDescent="0.25">
      <c r="A852" s="13">
        <v>237015</v>
      </c>
      <c r="B852" s="5" t="s">
        <v>537</v>
      </c>
      <c r="C852" s="6" t="str">
        <f t="shared" si="12"/>
        <v>SUBCUENTA</v>
      </c>
    </row>
    <row r="853" spans="1:3" x14ac:dyDescent="0.25">
      <c r="A853" s="13">
        <v>237025</v>
      </c>
      <c r="B853" s="5" t="s">
        <v>538</v>
      </c>
      <c r="C853" s="6" t="str">
        <f t="shared" ref="C853:C918" si="13">IF(LEN(A853)=1,"CLASE",IF(LEN(A853)=2,"GRUPO",IF(LEN(A853)=4,"CUENTA",IF(LEN(A853)=6,"SUBCUENTA",""))))</f>
        <v>SUBCUENTA</v>
      </c>
    </row>
    <row r="854" spans="1:3" x14ac:dyDescent="0.25">
      <c r="A854" s="13">
        <v>237030</v>
      </c>
      <c r="B854" s="5" t="s">
        <v>539</v>
      </c>
      <c r="C854" s="6" t="str">
        <f t="shared" si="13"/>
        <v>SUBCUENTA</v>
      </c>
    </row>
    <row r="855" spans="1:3" x14ac:dyDescent="0.25">
      <c r="A855" s="13">
        <v>237035</v>
      </c>
      <c r="B855" s="5" t="s">
        <v>540</v>
      </c>
      <c r="C855" s="6" t="str">
        <f t="shared" si="13"/>
        <v>SUBCUENTA</v>
      </c>
    </row>
    <row r="856" spans="1:3" x14ac:dyDescent="0.25">
      <c r="A856" s="13">
        <v>237040</v>
      </c>
      <c r="B856" s="5" t="s">
        <v>541</v>
      </c>
      <c r="C856" s="6" t="str">
        <f t="shared" si="13"/>
        <v>SUBCUENTA</v>
      </c>
    </row>
    <row r="857" spans="1:3" x14ac:dyDescent="0.25">
      <c r="A857" s="13">
        <v>237045</v>
      </c>
      <c r="B857" s="5" t="s">
        <v>29</v>
      </c>
      <c r="C857" s="6" t="str">
        <f t="shared" si="13"/>
        <v>SUBCUENTA</v>
      </c>
    </row>
    <row r="858" spans="1:3" x14ac:dyDescent="0.25">
      <c r="A858" s="13">
        <v>237095</v>
      </c>
      <c r="B858" s="5" t="s">
        <v>59</v>
      </c>
      <c r="C858" s="6" t="str">
        <f t="shared" si="13"/>
        <v>SUBCUENTA</v>
      </c>
    </row>
    <row r="859" spans="1:3" x14ac:dyDescent="0.25">
      <c r="A859" s="13">
        <v>2375</v>
      </c>
      <c r="B859" s="5" t="s">
        <v>542</v>
      </c>
      <c r="C859" s="6" t="str">
        <f t="shared" si="13"/>
        <v>CUENTA</v>
      </c>
    </row>
    <row r="860" spans="1:3" ht="25.5" x14ac:dyDescent="0.25">
      <c r="A860" s="13" t="s">
        <v>543</v>
      </c>
      <c r="B860" s="5"/>
      <c r="C860" s="6" t="str">
        <f t="shared" si="13"/>
        <v/>
      </c>
    </row>
    <row r="861" spans="1:3" x14ac:dyDescent="0.25">
      <c r="A861" s="13">
        <v>2380</v>
      </c>
      <c r="B861" s="5" t="s">
        <v>544</v>
      </c>
      <c r="C861" s="6" t="str">
        <f t="shared" si="13"/>
        <v>CUENTA</v>
      </c>
    </row>
    <row r="862" spans="1:3" x14ac:dyDescent="0.25">
      <c r="A862" s="13">
        <v>238005</v>
      </c>
      <c r="B862" s="5" t="s">
        <v>200</v>
      </c>
      <c r="C862" s="6" t="str">
        <f t="shared" si="13"/>
        <v>SUBCUENTA</v>
      </c>
    </row>
    <row r="863" spans="1:3" x14ac:dyDescent="0.25">
      <c r="A863" s="13">
        <v>238010</v>
      </c>
      <c r="B863" s="5" t="s">
        <v>201</v>
      </c>
      <c r="C863" s="6" t="str">
        <f t="shared" si="13"/>
        <v>SUBCUENTA</v>
      </c>
    </row>
    <row r="864" spans="1:3" x14ac:dyDescent="0.25">
      <c r="A864" s="13">
        <v>238015</v>
      </c>
      <c r="B864" s="5" t="s">
        <v>545</v>
      </c>
      <c r="C864" s="6" t="str">
        <f t="shared" si="13"/>
        <v>SUBCUENTA</v>
      </c>
    </row>
    <row r="865" spans="1:3" x14ac:dyDescent="0.25">
      <c r="A865" s="13">
        <v>238020</v>
      </c>
      <c r="B865" s="5" t="s">
        <v>546</v>
      </c>
      <c r="C865" s="6" t="str">
        <f t="shared" si="13"/>
        <v>SUBCUENTA</v>
      </c>
    </row>
    <row r="866" spans="1:3" x14ac:dyDescent="0.25">
      <c r="A866" s="13">
        <v>238025</v>
      </c>
      <c r="B866" s="5" t="s">
        <v>547</v>
      </c>
      <c r="C866" s="6" t="str">
        <f t="shared" si="13"/>
        <v>SUBCUENTA</v>
      </c>
    </row>
    <row r="867" spans="1:3" x14ac:dyDescent="0.25">
      <c r="A867" s="13">
        <v>238030</v>
      </c>
      <c r="B867" s="5" t="s">
        <v>548</v>
      </c>
      <c r="C867" s="6" t="str">
        <f t="shared" si="13"/>
        <v>SUBCUENTA</v>
      </c>
    </row>
    <row r="868" spans="1:3" x14ac:dyDescent="0.25">
      <c r="A868" s="13">
        <v>238035</v>
      </c>
      <c r="B868" s="5" t="s">
        <v>549</v>
      </c>
      <c r="C868" s="6" t="str">
        <f t="shared" si="13"/>
        <v>SUBCUENTA</v>
      </c>
    </row>
    <row r="869" spans="1:3" x14ac:dyDescent="0.25">
      <c r="A869" s="13">
        <v>238095</v>
      </c>
      <c r="B869" s="5" t="s">
        <v>59</v>
      </c>
      <c r="C869" s="6" t="str">
        <f t="shared" si="13"/>
        <v>SUBCUENTA</v>
      </c>
    </row>
    <row r="870" spans="1:3" x14ac:dyDescent="0.25">
      <c r="A870" s="13">
        <v>24</v>
      </c>
      <c r="B870" s="5" t="s">
        <v>550</v>
      </c>
      <c r="C870" s="6" t="str">
        <f t="shared" si="13"/>
        <v>GRUPO</v>
      </c>
    </row>
    <row r="871" spans="1:3" x14ac:dyDescent="0.25">
      <c r="A871" s="13">
        <v>2404</v>
      </c>
      <c r="B871" s="5" t="s">
        <v>551</v>
      </c>
      <c r="C871" s="6" t="str">
        <f t="shared" si="13"/>
        <v>CUENTA</v>
      </c>
    </row>
    <row r="872" spans="1:3" x14ac:dyDescent="0.25">
      <c r="A872" s="13">
        <v>240405</v>
      </c>
      <c r="B872" s="5" t="s">
        <v>552</v>
      </c>
      <c r="C872" s="6" t="str">
        <f t="shared" si="13"/>
        <v>SUBCUENTA</v>
      </c>
    </row>
    <row r="873" spans="1:3" x14ac:dyDescent="0.25">
      <c r="A873" s="13">
        <v>240410</v>
      </c>
      <c r="B873" s="5" t="s">
        <v>553</v>
      </c>
      <c r="C873" s="6" t="str">
        <f t="shared" si="13"/>
        <v>SUBCUENTA</v>
      </c>
    </row>
    <row r="874" spans="1:3" x14ac:dyDescent="0.25">
      <c r="A874" s="13">
        <v>2408</v>
      </c>
      <c r="B874" s="5" t="s">
        <v>554</v>
      </c>
      <c r="C874" s="6" t="str">
        <f t="shared" si="13"/>
        <v>CUENTA</v>
      </c>
    </row>
    <row r="875" spans="1:3" x14ac:dyDescent="0.25">
      <c r="A875" s="13">
        <v>240801</v>
      </c>
      <c r="B875" s="5" t="s">
        <v>1411</v>
      </c>
      <c r="C875" s="6" t="str">
        <f t="shared" si="13"/>
        <v>SUBCUENTA</v>
      </c>
    </row>
    <row r="876" spans="1:3" x14ac:dyDescent="0.25">
      <c r="A876" s="13">
        <v>240802</v>
      </c>
      <c r="B876" s="5" t="s">
        <v>1412</v>
      </c>
      <c r="C876" s="6" t="str">
        <f t="shared" si="13"/>
        <v>SUBCUENTA</v>
      </c>
    </row>
    <row r="877" spans="1:3" ht="25.5" x14ac:dyDescent="0.25">
      <c r="A877" s="13" t="s">
        <v>555</v>
      </c>
      <c r="B877" s="5"/>
      <c r="C877" s="6" t="str">
        <f t="shared" si="13"/>
        <v/>
      </c>
    </row>
    <row r="878" spans="1:3" x14ac:dyDescent="0.25">
      <c r="A878" s="13">
        <v>2412</v>
      </c>
      <c r="B878" s="5" t="s">
        <v>556</v>
      </c>
      <c r="C878" s="6" t="str">
        <f t="shared" si="13"/>
        <v>CUENTA</v>
      </c>
    </row>
    <row r="879" spans="1:3" x14ac:dyDescent="0.25">
      <c r="A879" s="13">
        <v>241205</v>
      </c>
      <c r="B879" s="5" t="s">
        <v>552</v>
      </c>
      <c r="C879" s="6" t="str">
        <f t="shared" si="13"/>
        <v>SUBCUENTA</v>
      </c>
    </row>
    <row r="880" spans="1:3" x14ac:dyDescent="0.25">
      <c r="A880" s="13">
        <v>241210</v>
      </c>
      <c r="B880" s="5" t="s">
        <v>553</v>
      </c>
      <c r="C880" s="6" t="str">
        <f t="shared" si="13"/>
        <v>SUBCUENTA</v>
      </c>
    </row>
    <row r="881" spans="1:3" x14ac:dyDescent="0.25">
      <c r="A881" s="13">
        <v>2416</v>
      </c>
      <c r="B881" s="5" t="s">
        <v>557</v>
      </c>
      <c r="C881" s="6" t="str">
        <f t="shared" si="13"/>
        <v>CUENTA</v>
      </c>
    </row>
    <row r="882" spans="1:3" ht="25.5" x14ac:dyDescent="0.25">
      <c r="A882" s="13" t="s">
        <v>558</v>
      </c>
      <c r="B882" s="5"/>
      <c r="C882" s="6" t="str">
        <f t="shared" si="13"/>
        <v/>
      </c>
    </row>
    <row r="883" spans="1:3" x14ac:dyDescent="0.25">
      <c r="A883" s="13">
        <v>2420</v>
      </c>
      <c r="B883" s="5" t="s">
        <v>559</v>
      </c>
      <c r="C883" s="6" t="str">
        <f t="shared" si="13"/>
        <v>CUENTA</v>
      </c>
    </row>
    <row r="884" spans="1:3" ht="25.5" x14ac:dyDescent="0.25">
      <c r="A884" s="13" t="s">
        <v>560</v>
      </c>
      <c r="B884" s="5"/>
      <c r="C884" s="6" t="str">
        <f t="shared" si="13"/>
        <v/>
      </c>
    </row>
    <row r="885" spans="1:3" x14ac:dyDescent="0.25">
      <c r="A885" s="13">
        <v>2424</v>
      </c>
      <c r="B885" s="5" t="s">
        <v>561</v>
      </c>
      <c r="C885" s="6" t="str">
        <f t="shared" si="13"/>
        <v>CUENTA</v>
      </c>
    </row>
    <row r="886" spans="1:3" x14ac:dyDescent="0.25">
      <c r="A886" s="13">
        <v>242405</v>
      </c>
      <c r="B886" s="5" t="s">
        <v>552</v>
      </c>
      <c r="C886" s="6" t="str">
        <f t="shared" si="13"/>
        <v>SUBCUENTA</v>
      </c>
    </row>
    <row r="887" spans="1:3" x14ac:dyDescent="0.25">
      <c r="A887" s="13">
        <v>242410</v>
      </c>
      <c r="B887" s="5" t="s">
        <v>553</v>
      </c>
      <c r="C887" s="6" t="str">
        <f t="shared" si="13"/>
        <v>SUBCUENTA</v>
      </c>
    </row>
    <row r="888" spans="1:3" x14ac:dyDescent="0.25">
      <c r="A888" s="13">
        <v>2428</v>
      </c>
      <c r="B888" s="5" t="s">
        <v>562</v>
      </c>
      <c r="C888" s="6" t="str">
        <f t="shared" si="13"/>
        <v>CUENTA</v>
      </c>
    </row>
    <row r="889" spans="1:3" ht="25.5" x14ac:dyDescent="0.25">
      <c r="A889" s="13" t="s">
        <v>563</v>
      </c>
      <c r="B889" s="5"/>
      <c r="C889" s="6" t="str">
        <f t="shared" si="13"/>
        <v/>
      </c>
    </row>
    <row r="890" spans="1:3" x14ac:dyDescent="0.25">
      <c r="A890" s="13">
        <v>2432</v>
      </c>
      <c r="B890" s="5" t="s">
        <v>564</v>
      </c>
      <c r="C890" s="6" t="str">
        <f t="shared" si="13"/>
        <v>CUENTA</v>
      </c>
    </row>
    <row r="891" spans="1:3" ht="25.5" x14ac:dyDescent="0.25">
      <c r="A891" s="13" t="s">
        <v>565</v>
      </c>
      <c r="B891" s="5"/>
      <c r="C891" s="6" t="str">
        <f t="shared" si="13"/>
        <v/>
      </c>
    </row>
    <row r="892" spans="1:3" x14ac:dyDescent="0.25">
      <c r="A892" s="13">
        <v>2436</v>
      </c>
      <c r="B892" s="5" t="s">
        <v>566</v>
      </c>
      <c r="C892" s="6" t="str">
        <f t="shared" si="13"/>
        <v>CUENTA</v>
      </c>
    </row>
    <row r="893" spans="1:3" x14ac:dyDescent="0.25">
      <c r="A893" s="13">
        <v>243605</v>
      </c>
      <c r="B893" s="5" t="s">
        <v>552</v>
      </c>
      <c r="C893" s="6" t="str">
        <f t="shared" si="13"/>
        <v>SUBCUENTA</v>
      </c>
    </row>
    <row r="894" spans="1:3" x14ac:dyDescent="0.25">
      <c r="A894" s="13">
        <v>243610</v>
      </c>
      <c r="B894" s="5" t="s">
        <v>553</v>
      </c>
      <c r="C894" s="6" t="str">
        <f t="shared" si="13"/>
        <v>SUBCUENTA</v>
      </c>
    </row>
    <row r="895" spans="1:3" x14ac:dyDescent="0.25">
      <c r="A895" s="13">
        <v>2440</v>
      </c>
      <c r="B895" s="5" t="s">
        <v>567</v>
      </c>
      <c r="C895" s="6" t="str">
        <f t="shared" si="13"/>
        <v>CUENTA</v>
      </c>
    </row>
    <row r="896" spans="1:3" ht="25.5" x14ac:dyDescent="0.25">
      <c r="A896" s="13" t="s">
        <v>568</v>
      </c>
      <c r="B896" s="5"/>
      <c r="C896" s="6" t="str">
        <f t="shared" si="13"/>
        <v/>
      </c>
    </row>
    <row r="897" spans="1:3" x14ac:dyDescent="0.25">
      <c r="A897" s="13">
        <v>2444</v>
      </c>
      <c r="B897" s="5" t="s">
        <v>569</v>
      </c>
      <c r="C897" s="6" t="str">
        <f t="shared" si="13"/>
        <v>CUENTA</v>
      </c>
    </row>
    <row r="898" spans="1:3" x14ac:dyDescent="0.25">
      <c r="A898" s="13">
        <v>244405</v>
      </c>
      <c r="B898" s="5" t="s">
        <v>570</v>
      </c>
      <c r="C898" s="6" t="str">
        <f t="shared" si="13"/>
        <v>SUBCUENTA</v>
      </c>
    </row>
    <row r="899" spans="1:3" x14ac:dyDescent="0.25">
      <c r="A899" s="13">
        <v>244410</v>
      </c>
      <c r="B899" s="5" t="s">
        <v>571</v>
      </c>
      <c r="C899" s="6" t="str">
        <f t="shared" si="13"/>
        <v>SUBCUENTA</v>
      </c>
    </row>
    <row r="900" spans="1:3" x14ac:dyDescent="0.25">
      <c r="A900" s="13">
        <v>2448</v>
      </c>
      <c r="B900" s="5" t="s">
        <v>572</v>
      </c>
      <c r="C900" s="6" t="str">
        <f t="shared" si="13"/>
        <v>CUENTA</v>
      </c>
    </row>
    <row r="901" spans="1:3" ht="25.5" x14ac:dyDescent="0.25">
      <c r="A901" s="13" t="s">
        <v>573</v>
      </c>
      <c r="B901" s="5"/>
      <c r="C901" s="6" t="str">
        <f t="shared" si="13"/>
        <v/>
      </c>
    </row>
    <row r="902" spans="1:3" x14ac:dyDescent="0.25">
      <c r="A902" s="13">
        <v>2452</v>
      </c>
      <c r="B902" s="5" t="s">
        <v>574</v>
      </c>
      <c r="C902" s="6" t="str">
        <f t="shared" si="13"/>
        <v>CUENTA</v>
      </c>
    </row>
    <row r="903" spans="1:3" ht="25.5" x14ac:dyDescent="0.25">
      <c r="A903" s="13" t="s">
        <v>575</v>
      </c>
      <c r="B903" s="5"/>
      <c r="C903" s="6" t="str">
        <f t="shared" si="13"/>
        <v/>
      </c>
    </row>
    <row r="904" spans="1:3" x14ac:dyDescent="0.25">
      <c r="A904" s="13">
        <v>2456</v>
      </c>
      <c r="B904" s="5" t="s">
        <v>576</v>
      </c>
      <c r="C904" s="6" t="str">
        <f t="shared" si="13"/>
        <v>CUENTA</v>
      </c>
    </row>
    <row r="905" spans="1:3" ht="25.5" x14ac:dyDescent="0.25">
      <c r="A905" s="13" t="s">
        <v>577</v>
      </c>
      <c r="B905" s="5"/>
      <c r="C905" s="6" t="str">
        <f t="shared" si="13"/>
        <v/>
      </c>
    </row>
    <row r="906" spans="1:3" x14ac:dyDescent="0.25">
      <c r="A906" s="13">
        <v>2460</v>
      </c>
      <c r="B906" s="5" t="s">
        <v>578</v>
      </c>
      <c r="C906" s="6" t="str">
        <f t="shared" si="13"/>
        <v>CUENTA</v>
      </c>
    </row>
    <row r="907" spans="1:3" ht="25.5" x14ac:dyDescent="0.25">
      <c r="A907" s="13" t="s">
        <v>579</v>
      </c>
      <c r="B907" s="5"/>
      <c r="C907" s="6" t="str">
        <f t="shared" si="13"/>
        <v/>
      </c>
    </row>
    <row r="908" spans="1:3" x14ac:dyDescent="0.25">
      <c r="A908" s="13">
        <v>2464</v>
      </c>
      <c r="B908" s="5" t="s">
        <v>580</v>
      </c>
      <c r="C908" s="6" t="str">
        <f t="shared" si="13"/>
        <v>CUENTA</v>
      </c>
    </row>
    <row r="909" spans="1:3" x14ac:dyDescent="0.25">
      <c r="A909" s="13">
        <v>246405</v>
      </c>
      <c r="B909" s="5" t="s">
        <v>581</v>
      </c>
      <c r="C909" s="6" t="str">
        <f t="shared" si="13"/>
        <v>SUBCUENTA</v>
      </c>
    </row>
    <row r="910" spans="1:3" x14ac:dyDescent="0.25">
      <c r="A910" s="13">
        <v>246410</v>
      </c>
      <c r="B910" s="5" t="s">
        <v>582</v>
      </c>
      <c r="C910" s="6" t="str">
        <f t="shared" si="13"/>
        <v>SUBCUENTA</v>
      </c>
    </row>
    <row r="911" spans="1:3" x14ac:dyDescent="0.25">
      <c r="A911" s="13">
        <v>246415</v>
      </c>
      <c r="B911" s="5" t="s">
        <v>583</v>
      </c>
      <c r="C911" s="6" t="str">
        <f t="shared" si="13"/>
        <v>SUBCUENTA</v>
      </c>
    </row>
    <row r="912" spans="1:3" x14ac:dyDescent="0.25">
      <c r="A912" s="13">
        <v>2468</v>
      </c>
      <c r="B912" s="5" t="s">
        <v>584</v>
      </c>
      <c r="C912" s="6" t="str">
        <f t="shared" si="13"/>
        <v>CUENTA</v>
      </c>
    </row>
    <row r="913" spans="1:3" ht="25.5" x14ac:dyDescent="0.25">
      <c r="A913" s="13" t="s">
        <v>585</v>
      </c>
      <c r="B913" s="5"/>
      <c r="C913" s="6" t="str">
        <f t="shared" si="13"/>
        <v/>
      </c>
    </row>
    <row r="914" spans="1:3" x14ac:dyDescent="0.25">
      <c r="A914" s="13">
        <v>2472</v>
      </c>
      <c r="B914" s="5" t="s">
        <v>586</v>
      </c>
      <c r="C914" s="6" t="str">
        <f t="shared" si="13"/>
        <v>CUENTA</v>
      </c>
    </row>
    <row r="915" spans="1:3" ht="25.5" x14ac:dyDescent="0.25">
      <c r="A915" s="13" t="s">
        <v>587</v>
      </c>
      <c r="B915" s="5"/>
      <c r="C915" s="6" t="str">
        <f t="shared" si="13"/>
        <v/>
      </c>
    </row>
    <row r="916" spans="1:3" x14ac:dyDescent="0.25">
      <c r="A916" s="13">
        <v>2476</v>
      </c>
      <c r="B916" s="5" t="s">
        <v>588</v>
      </c>
      <c r="C916" s="6" t="str">
        <f t="shared" si="13"/>
        <v>CUENTA</v>
      </c>
    </row>
    <row r="917" spans="1:3" ht="25.5" x14ac:dyDescent="0.25">
      <c r="A917" s="13" t="s">
        <v>589</v>
      </c>
      <c r="B917" s="5"/>
      <c r="C917" s="6" t="str">
        <f t="shared" si="13"/>
        <v/>
      </c>
    </row>
    <row r="918" spans="1:3" x14ac:dyDescent="0.25">
      <c r="A918" s="13">
        <v>2495</v>
      </c>
      <c r="B918" s="5" t="s">
        <v>59</v>
      </c>
      <c r="C918" s="6" t="str">
        <f t="shared" si="13"/>
        <v>CUENTA</v>
      </c>
    </row>
    <row r="919" spans="1:3" ht="25.5" x14ac:dyDescent="0.25">
      <c r="A919" s="13" t="s">
        <v>590</v>
      </c>
      <c r="B919" s="5"/>
      <c r="C919" s="6" t="str">
        <f t="shared" ref="C919:C982" si="14">IF(LEN(A919)=1,"CLASE",IF(LEN(A919)=2,"GRUPO",IF(LEN(A919)=4,"CUENTA",IF(LEN(A919)=6,"SUBCUENTA",""))))</f>
        <v/>
      </c>
    </row>
    <row r="920" spans="1:3" x14ac:dyDescent="0.25">
      <c r="A920" s="13">
        <v>25</v>
      </c>
      <c r="B920" s="5" t="s">
        <v>591</v>
      </c>
      <c r="C920" s="6" t="str">
        <f t="shared" si="14"/>
        <v>GRUPO</v>
      </c>
    </row>
    <row r="921" spans="1:3" x14ac:dyDescent="0.25">
      <c r="A921" s="13">
        <v>2505</v>
      </c>
      <c r="B921" s="5" t="s">
        <v>592</v>
      </c>
      <c r="C921" s="6" t="str">
        <f t="shared" si="14"/>
        <v>CUENTA</v>
      </c>
    </row>
    <row r="922" spans="1:3" ht="25.5" x14ac:dyDescent="0.25">
      <c r="A922" s="13" t="s">
        <v>593</v>
      </c>
      <c r="B922" s="5"/>
      <c r="C922" s="6" t="str">
        <f t="shared" si="14"/>
        <v/>
      </c>
    </row>
    <row r="923" spans="1:3" x14ac:dyDescent="0.25">
      <c r="A923" s="13">
        <v>2510</v>
      </c>
      <c r="B923" s="5" t="s">
        <v>594</v>
      </c>
      <c r="C923" s="6" t="str">
        <f t="shared" si="14"/>
        <v>CUENTA</v>
      </c>
    </row>
    <row r="924" spans="1:3" x14ac:dyDescent="0.25">
      <c r="A924" s="13">
        <v>251005</v>
      </c>
      <c r="B924" s="5" t="s">
        <v>595</v>
      </c>
      <c r="C924" s="6" t="str">
        <f t="shared" si="14"/>
        <v>SUBCUENTA</v>
      </c>
    </row>
    <row r="925" spans="1:3" x14ac:dyDescent="0.25">
      <c r="A925" s="13">
        <v>251010</v>
      </c>
      <c r="B925" s="5" t="s">
        <v>596</v>
      </c>
      <c r="C925" s="6" t="str">
        <f t="shared" si="14"/>
        <v>SUBCUENTA</v>
      </c>
    </row>
    <row r="926" spans="1:3" x14ac:dyDescent="0.25">
      <c r="A926" s="13">
        <v>2515</v>
      </c>
      <c r="B926" s="5" t="s">
        <v>597</v>
      </c>
      <c r="C926" s="6" t="str">
        <f t="shared" si="14"/>
        <v>CUENTA</v>
      </c>
    </row>
    <row r="927" spans="1:3" ht="25.5" x14ac:dyDescent="0.25">
      <c r="A927" s="13" t="s">
        <v>598</v>
      </c>
      <c r="B927" s="5"/>
      <c r="C927" s="6" t="str">
        <f t="shared" si="14"/>
        <v/>
      </c>
    </row>
    <row r="928" spans="1:3" x14ac:dyDescent="0.25">
      <c r="A928" s="13">
        <v>2520</v>
      </c>
      <c r="B928" s="5" t="s">
        <v>599</v>
      </c>
      <c r="C928" s="6" t="str">
        <f t="shared" si="14"/>
        <v>CUENTA</v>
      </c>
    </row>
    <row r="929" spans="1:3" ht="25.5" x14ac:dyDescent="0.25">
      <c r="A929" s="13" t="s">
        <v>600</v>
      </c>
      <c r="B929" s="5"/>
      <c r="C929" s="6" t="str">
        <f t="shared" si="14"/>
        <v/>
      </c>
    </row>
    <row r="930" spans="1:3" x14ac:dyDescent="0.25">
      <c r="A930" s="13">
        <v>2525</v>
      </c>
      <c r="B930" s="5" t="s">
        <v>601</v>
      </c>
      <c r="C930" s="6" t="str">
        <f t="shared" si="14"/>
        <v>CUENTA</v>
      </c>
    </row>
    <row r="931" spans="1:3" ht="25.5" x14ac:dyDescent="0.25">
      <c r="A931" s="13" t="s">
        <v>602</v>
      </c>
      <c r="B931" s="5"/>
      <c r="C931" s="6" t="str">
        <f t="shared" si="14"/>
        <v/>
      </c>
    </row>
    <row r="932" spans="1:3" x14ac:dyDescent="0.25">
      <c r="A932" s="13">
        <v>2530</v>
      </c>
      <c r="B932" s="5" t="s">
        <v>603</v>
      </c>
      <c r="C932" s="6" t="str">
        <f t="shared" si="14"/>
        <v>CUENTA</v>
      </c>
    </row>
    <row r="933" spans="1:3" x14ac:dyDescent="0.25">
      <c r="A933" s="13">
        <v>253005</v>
      </c>
      <c r="B933" s="5" t="s">
        <v>604</v>
      </c>
      <c r="C933" s="6" t="str">
        <f t="shared" si="14"/>
        <v>SUBCUENTA</v>
      </c>
    </row>
    <row r="934" spans="1:3" x14ac:dyDescent="0.25">
      <c r="A934" s="13">
        <v>253010</v>
      </c>
      <c r="B934" s="5" t="s">
        <v>605</v>
      </c>
      <c r="C934" s="6" t="str">
        <f t="shared" si="14"/>
        <v>SUBCUENTA</v>
      </c>
    </row>
    <row r="935" spans="1:3" x14ac:dyDescent="0.25">
      <c r="A935" s="13">
        <v>253015</v>
      </c>
      <c r="B935" s="5" t="s">
        <v>252</v>
      </c>
      <c r="C935" s="6" t="str">
        <f t="shared" si="14"/>
        <v>SUBCUENTA</v>
      </c>
    </row>
    <row r="936" spans="1:3" x14ac:dyDescent="0.25">
      <c r="A936" s="13">
        <v>253020</v>
      </c>
      <c r="B936" s="5" t="s">
        <v>606</v>
      </c>
      <c r="C936" s="6" t="str">
        <f t="shared" si="14"/>
        <v>SUBCUENTA</v>
      </c>
    </row>
    <row r="937" spans="1:3" x14ac:dyDescent="0.25">
      <c r="A937" s="13">
        <v>253025</v>
      </c>
      <c r="B937" s="5" t="s">
        <v>508</v>
      </c>
      <c r="C937" s="6" t="str">
        <f t="shared" si="14"/>
        <v>SUBCUENTA</v>
      </c>
    </row>
    <row r="938" spans="1:3" x14ac:dyDescent="0.25">
      <c r="A938" s="13">
        <v>253095</v>
      </c>
      <c r="B938" s="5" t="s">
        <v>64</v>
      </c>
      <c r="C938" s="6" t="str">
        <f t="shared" si="14"/>
        <v>SUBCUENTA</v>
      </c>
    </row>
    <row r="939" spans="1:3" x14ac:dyDescent="0.25">
      <c r="A939" s="13">
        <v>2532</v>
      </c>
      <c r="B939" s="5" t="s">
        <v>607</v>
      </c>
      <c r="C939" s="6" t="str">
        <f t="shared" si="14"/>
        <v>CUENTA</v>
      </c>
    </row>
    <row r="940" spans="1:3" ht="25.5" x14ac:dyDescent="0.25">
      <c r="A940" s="13" t="s">
        <v>608</v>
      </c>
      <c r="B940" s="5"/>
      <c r="C940" s="6" t="str">
        <f t="shared" si="14"/>
        <v/>
      </c>
    </row>
    <row r="941" spans="1:3" x14ac:dyDescent="0.25">
      <c r="A941" s="13">
        <v>2535</v>
      </c>
      <c r="B941" s="5" t="s">
        <v>609</v>
      </c>
      <c r="C941" s="6" t="str">
        <f t="shared" si="14"/>
        <v>CUENTA</v>
      </c>
    </row>
    <row r="942" spans="1:3" ht="25.5" x14ac:dyDescent="0.25">
      <c r="A942" s="13" t="s">
        <v>610</v>
      </c>
      <c r="B942" s="5"/>
      <c r="C942" s="6" t="str">
        <f t="shared" si="14"/>
        <v/>
      </c>
    </row>
    <row r="943" spans="1:3" x14ac:dyDescent="0.25">
      <c r="A943" s="13">
        <v>2540</v>
      </c>
      <c r="B943" s="5" t="s">
        <v>611</v>
      </c>
      <c r="C943" s="6" t="str">
        <f t="shared" si="14"/>
        <v>CUENTA</v>
      </c>
    </row>
    <row r="944" spans="1:3" ht="25.5" x14ac:dyDescent="0.25">
      <c r="A944" s="13" t="s">
        <v>612</v>
      </c>
      <c r="B944" s="5"/>
      <c r="C944" s="6" t="str">
        <f t="shared" si="14"/>
        <v/>
      </c>
    </row>
    <row r="945" spans="1:3" x14ac:dyDescent="0.25">
      <c r="A945" s="13">
        <v>26</v>
      </c>
      <c r="B945" s="5" t="s">
        <v>613</v>
      </c>
      <c r="C945" s="6" t="str">
        <f t="shared" si="14"/>
        <v>GRUPO</v>
      </c>
    </row>
    <row r="946" spans="1:3" x14ac:dyDescent="0.25">
      <c r="A946" s="13">
        <v>2605</v>
      </c>
      <c r="B946" s="5" t="s">
        <v>614</v>
      </c>
      <c r="C946" s="6" t="str">
        <f t="shared" si="14"/>
        <v>CUENTA</v>
      </c>
    </row>
    <row r="947" spans="1:3" x14ac:dyDescent="0.25">
      <c r="A947" s="13">
        <v>260505</v>
      </c>
      <c r="B947" s="5" t="s">
        <v>169</v>
      </c>
      <c r="C947" s="6" t="str">
        <f t="shared" si="14"/>
        <v>SUBCUENTA</v>
      </c>
    </row>
    <row r="948" spans="1:3" x14ac:dyDescent="0.25">
      <c r="A948" s="13">
        <v>260510</v>
      </c>
      <c r="B948" s="5" t="s">
        <v>170</v>
      </c>
      <c r="C948" s="6" t="str">
        <f t="shared" si="14"/>
        <v>SUBCUENTA</v>
      </c>
    </row>
    <row r="949" spans="1:3" x14ac:dyDescent="0.25">
      <c r="A949" s="13">
        <v>260515</v>
      </c>
      <c r="B949" s="5" t="s">
        <v>171</v>
      </c>
      <c r="C949" s="6" t="str">
        <f t="shared" si="14"/>
        <v>SUBCUENTA</v>
      </c>
    </row>
    <row r="950" spans="1:3" x14ac:dyDescent="0.25">
      <c r="A950" s="13">
        <v>260520</v>
      </c>
      <c r="B950" s="5" t="s">
        <v>504</v>
      </c>
      <c r="C950" s="6" t="str">
        <f t="shared" si="14"/>
        <v>SUBCUENTA</v>
      </c>
    </row>
    <row r="951" spans="1:3" x14ac:dyDescent="0.25">
      <c r="A951" s="13">
        <v>260525</v>
      </c>
      <c r="B951" s="5" t="s">
        <v>506</v>
      </c>
      <c r="C951" s="6" t="str">
        <f t="shared" si="14"/>
        <v>SUBCUENTA</v>
      </c>
    </row>
    <row r="952" spans="1:3" x14ac:dyDescent="0.25">
      <c r="A952" s="13">
        <v>260530</v>
      </c>
      <c r="B952" s="5" t="s">
        <v>509</v>
      </c>
      <c r="C952" s="6" t="str">
        <f t="shared" si="14"/>
        <v>SUBCUENTA</v>
      </c>
    </row>
    <row r="953" spans="1:3" x14ac:dyDescent="0.25">
      <c r="A953" s="13">
        <v>260535</v>
      </c>
      <c r="B953" s="5" t="s">
        <v>507</v>
      </c>
      <c r="C953" s="6" t="str">
        <f t="shared" si="14"/>
        <v>SUBCUENTA</v>
      </c>
    </row>
    <row r="954" spans="1:3" x14ac:dyDescent="0.25">
      <c r="A954" s="13">
        <v>260540</v>
      </c>
      <c r="B954" s="5" t="s">
        <v>615</v>
      </c>
      <c r="C954" s="6" t="str">
        <f t="shared" si="14"/>
        <v>SUBCUENTA</v>
      </c>
    </row>
    <row r="955" spans="1:3" x14ac:dyDescent="0.25">
      <c r="A955" s="13">
        <v>260545</v>
      </c>
      <c r="B955" s="5" t="s">
        <v>616</v>
      </c>
      <c r="C955" s="6" t="str">
        <f t="shared" si="14"/>
        <v>SUBCUENTA</v>
      </c>
    </row>
    <row r="956" spans="1:3" x14ac:dyDescent="0.25">
      <c r="A956" s="13">
        <v>260550</v>
      </c>
      <c r="B956" s="5" t="s">
        <v>246</v>
      </c>
      <c r="C956" s="6" t="str">
        <f t="shared" si="14"/>
        <v>SUBCUENTA</v>
      </c>
    </row>
    <row r="957" spans="1:3" x14ac:dyDescent="0.25">
      <c r="A957" s="13">
        <v>260595</v>
      </c>
      <c r="B957" s="5" t="s">
        <v>59</v>
      </c>
      <c r="C957" s="6" t="str">
        <f t="shared" si="14"/>
        <v>SUBCUENTA</v>
      </c>
    </row>
    <row r="958" spans="1:3" x14ac:dyDescent="0.25">
      <c r="A958" s="13">
        <v>2610</v>
      </c>
      <c r="B958" s="5" t="s">
        <v>617</v>
      </c>
      <c r="C958" s="6" t="str">
        <f t="shared" si="14"/>
        <v>CUENTA</v>
      </c>
    </row>
    <row r="959" spans="1:3" x14ac:dyDescent="0.25">
      <c r="A959" s="13">
        <v>261005</v>
      </c>
      <c r="B959" s="5" t="s">
        <v>618</v>
      </c>
      <c r="C959" s="6" t="str">
        <f t="shared" si="14"/>
        <v>SUBCUENTA</v>
      </c>
    </row>
    <row r="960" spans="1:3" x14ac:dyDescent="0.25">
      <c r="A960" s="13">
        <v>261010</v>
      </c>
      <c r="B960" s="5" t="s">
        <v>597</v>
      </c>
      <c r="C960" s="6" t="str">
        <f t="shared" si="14"/>
        <v>SUBCUENTA</v>
      </c>
    </row>
    <row r="961" spans="1:3" x14ac:dyDescent="0.25">
      <c r="A961" s="13">
        <v>261015</v>
      </c>
      <c r="B961" s="5" t="s">
        <v>619</v>
      </c>
      <c r="C961" s="6" t="str">
        <f t="shared" si="14"/>
        <v>SUBCUENTA</v>
      </c>
    </row>
    <row r="962" spans="1:3" x14ac:dyDescent="0.25">
      <c r="A962" s="13">
        <v>261020</v>
      </c>
      <c r="B962" s="5" t="s">
        <v>599</v>
      </c>
      <c r="C962" s="6" t="str">
        <f t="shared" si="14"/>
        <v>SUBCUENTA</v>
      </c>
    </row>
    <row r="963" spans="1:3" x14ac:dyDescent="0.25">
      <c r="A963" s="13">
        <v>261025</v>
      </c>
      <c r="B963" s="5" t="s">
        <v>603</v>
      </c>
      <c r="C963" s="6" t="str">
        <f t="shared" si="14"/>
        <v>SUBCUENTA</v>
      </c>
    </row>
    <row r="964" spans="1:3" x14ac:dyDescent="0.25">
      <c r="A964" s="13">
        <v>261030</v>
      </c>
      <c r="B964" s="5" t="s">
        <v>620</v>
      </c>
      <c r="C964" s="6" t="str">
        <f t="shared" si="14"/>
        <v>SUBCUENTA</v>
      </c>
    </row>
    <row r="965" spans="1:3" x14ac:dyDescent="0.25">
      <c r="A965" s="13">
        <v>261095</v>
      </c>
      <c r="B965" s="5" t="s">
        <v>64</v>
      </c>
      <c r="C965" s="6" t="str">
        <f t="shared" si="14"/>
        <v>SUBCUENTA</v>
      </c>
    </row>
    <row r="966" spans="1:3" x14ac:dyDescent="0.25">
      <c r="A966" s="13">
        <v>2615</v>
      </c>
      <c r="B966" s="5" t="s">
        <v>621</v>
      </c>
      <c r="C966" s="6" t="str">
        <f t="shared" si="14"/>
        <v>CUENTA</v>
      </c>
    </row>
    <row r="967" spans="1:3" x14ac:dyDescent="0.25">
      <c r="A967" s="13">
        <v>261505</v>
      </c>
      <c r="B967" s="5" t="s">
        <v>551</v>
      </c>
      <c r="C967" s="6" t="str">
        <f t="shared" si="14"/>
        <v>SUBCUENTA</v>
      </c>
    </row>
    <row r="968" spans="1:3" x14ac:dyDescent="0.25">
      <c r="A968" s="13">
        <v>261510</v>
      </c>
      <c r="B968" s="5" t="s">
        <v>556</v>
      </c>
      <c r="C968" s="6" t="str">
        <f t="shared" si="14"/>
        <v>SUBCUENTA</v>
      </c>
    </row>
    <row r="969" spans="1:3" x14ac:dyDescent="0.25">
      <c r="A969" s="13">
        <v>261515</v>
      </c>
      <c r="B969" s="5" t="s">
        <v>564</v>
      </c>
      <c r="C969" s="6" t="str">
        <f t="shared" si="14"/>
        <v>SUBCUENTA</v>
      </c>
    </row>
    <row r="970" spans="1:3" x14ac:dyDescent="0.25">
      <c r="A970" s="13">
        <v>261520</v>
      </c>
      <c r="B970" s="5" t="s">
        <v>566</v>
      </c>
      <c r="C970" s="6" t="str">
        <f t="shared" si="14"/>
        <v>SUBCUENTA</v>
      </c>
    </row>
    <row r="971" spans="1:3" x14ac:dyDescent="0.25">
      <c r="A971" s="13">
        <v>261525</v>
      </c>
      <c r="B971" s="5" t="s">
        <v>569</v>
      </c>
      <c r="C971" s="6" t="str">
        <f t="shared" si="14"/>
        <v>SUBCUENTA</v>
      </c>
    </row>
    <row r="972" spans="1:3" x14ac:dyDescent="0.25">
      <c r="A972" s="13">
        <v>261595</v>
      </c>
      <c r="B972" s="5" t="s">
        <v>59</v>
      </c>
      <c r="C972" s="6" t="str">
        <f t="shared" si="14"/>
        <v>SUBCUENTA</v>
      </c>
    </row>
    <row r="973" spans="1:3" x14ac:dyDescent="0.25">
      <c r="A973" s="13">
        <v>2620</v>
      </c>
      <c r="B973" s="5" t="s">
        <v>622</v>
      </c>
      <c r="C973" s="6" t="str">
        <f t="shared" si="14"/>
        <v>CUENTA</v>
      </c>
    </row>
    <row r="974" spans="1:3" x14ac:dyDescent="0.25">
      <c r="A974" s="13">
        <v>262005</v>
      </c>
      <c r="B974" s="5" t="s">
        <v>623</v>
      </c>
      <c r="C974" s="6" t="str">
        <f t="shared" si="14"/>
        <v>SUBCUENTA</v>
      </c>
    </row>
    <row r="975" spans="1:3" x14ac:dyDescent="0.25">
      <c r="A975" s="13">
        <v>262010</v>
      </c>
      <c r="B975" s="5" t="s">
        <v>624</v>
      </c>
      <c r="C975" s="6" t="str">
        <f t="shared" si="14"/>
        <v>SUBCUENTA</v>
      </c>
    </row>
    <row r="976" spans="1:3" x14ac:dyDescent="0.25">
      <c r="A976" s="13">
        <v>2625</v>
      </c>
      <c r="B976" s="5" t="s">
        <v>625</v>
      </c>
      <c r="C976" s="6" t="str">
        <f t="shared" si="14"/>
        <v>CUENTA</v>
      </c>
    </row>
    <row r="977" spans="1:3" x14ac:dyDescent="0.25">
      <c r="A977" s="13">
        <v>262505</v>
      </c>
      <c r="B977" s="5" t="s">
        <v>626</v>
      </c>
      <c r="C977" s="6" t="str">
        <f t="shared" si="14"/>
        <v>SUBCUENTA</v>
      </c>
    </row>
    <row r="978" spans="1:3" x14ac:dyDescent="0.25">
      <c r="A978" s="13">
        <v>262510</v>
      </c>
      <c r="B978" s="5" t="s">
        <v>627</v>
      </c>
      <c r="C978" s="6" t="str">
        <f t="shared" si="14"/>
        <v>SUBCUENTA</v>
      </c>
    </row>
    <row r="979" spans="1:3" x14ac:dyDescent="0.25">
      <c r="A979" s="13">
        <v>262515</v>
      </c>
      <c r="B979" s="5" t="s">
        <v>628</v>
      </c>
      <c r="C979" s="6" t="str">
        <f t="shared" si="14"/>
        <v>SUBCUENTA</v>
      </c>
    </row>
    <row r="980" spans="1:3" x14ac:dyDescent="0.25">
      <c r="A980" s="13">
        <v>262595</v>
      </c>
      <c r="B980" s="5" t="s">
        <v>59</v>
      </c>
      <c r="C980" s="6" t="str">
        <f t="shared" si="14"/>
        <v>SUBCUENTA</v>
      </c>
    </row>
    <row r="981" spans="1:3" x14ac:dyDescent="0.25">
      <c r="A981" s="13">
        <v>2630</v>
      </c>
      <c r="B981" s="5" t="s">
        <v>629</v>
      </c>
      <c r="C981" s="6" t="str">
        <f t="shared" si="14"/>
        <v>CUENTA</v>
      </c>
    </row>
    <row r="982" spans="1:3" x14ac:dyDescent="0.25">
      <c r="A982" s="13">
        <v>263005</v>
      </c>
      <c r="B982" s="5" t="s">
        <v>238</v>
      </c>
      <c r="C982" s="6" t="str">
        <f t="shared" si="14"/>
        <v>SUBCUENTA</v>
      </c>
    </row>
    <row r="983" spans="1:3" x14ac:dyDescent="0.25">
      <c r="A983" s="13">
        <v>263010</v>
      </c>
      <c r="B983" s="5" t="s">
        <v>270</v>
      </c>
      <c r="C983" s="6" t="str">
        <f t="shared" ref="C983:C1046" si="15">IF(LEN(A983)=1,"CLASE",IF(LEN(A983)=2,"GRUPO",IF(LEN(A983)=4,"CUENTA",IF(LEN(A983)=6,"SUBCUENTA",""))))</f>
        <v>SUBCUENTA</v>
      </c>
    </row>
    <row r="984" spans="1:3" x14ac:dyDescent="0.25">
      <c r="A984" s="13">
        <v>263015</v>
      </c>
      <c r="B984" s="5" t="s">
        <v>277</v>
      </c>
      <c r="C984" s="6" t="str">
        <f t="shared" si="15"/>
        <v>SUBCUENTA</v>
      </c>
    </row>
    <row r="985" spans="1:3" x14ac:dyDescent="0.25">
      <c r="A985" s="13">
        <v>263020</v>
      </c>
      <c r="B985" s="5" t="s">
        <v>278</v>
      </c>
      <c r="C985" s="6" t="str">
        <f t="shared" si="15"/>
        <v>SUBCUENTA</v>
      </c>
    </row>
    <row r="986" spans="1:3" x14ac:dyDescent="0.25">
      <c r="A986" s="13">
        <v>263025</v>
      </c>
      <c r="B986" s="5" t="s">
        <v>279</v>
      </c>
      <c r="C986" s="6" t="str">
        <f t="shared" si="15"/>
        <v>SUBCUENTA</v>
      </c>
    </row>
    <row r="987" spans="1:3" x14ac:dyDescent="0.25">
      <c r="A987" s="13">
        <v>263030</v>
      </c>
      <c r="B987" s="5" t="s">
        <v>312</v>
      </c>
      <c r="C987" s="6" t="str">
        <f t="shared" si="15"/>
        <v>SUBCUENTA</v>
      </c>
    </row>
    <row r="988" spans="1:3" x14ac:dyDescent="0.25">
      <c r="A988" s="13">
        <v>263035</v>
      </c>
      <c r="B988" s="5" t="s">
        <v>281</v>
      </c>
      <c r="C988" s="6" t="str">
        <f t="shared" si="15"/>
        <v>SUBCUENTA</v>
      </c>
    </row>
    <row r="989" spans="1:3" x14ac:dyDescent="0.25">
      <c r="A989" s="13">
        <v>263040</v>
      </c>
      <c r="B989" s="5" t="s">
        <v>282</v>
      </c>
      <c r="C989" s="6" t="str">
        <f t="shared" si="15"/>
        <v>SUBCUENTA</v>
      </c>
    </row>
    <row r="990" spans="1:3" x14ac:dyDescent="0.25">
      <c r="A990" s="13">
        <v>263045</v>
      </c>
      <c r="B990" s="5" t="s">
        <v>283</v>
      </c>
      <c r="C990" s="6" t="str">
        <f t="shared" si="15"/>
        <v>SUBCUENTA</v>
      </c>
    </row>
    <row r="991" spans="1:3" x14ac:dyDescent="0.25">
      <c r="A991" s="13">
        <v>263050</v>
      </c>
      <c r="B991" s="5" t="s">
        <v>284</v>
      </c>
      <c r="C991" s="6" t="str">
        <f t="shared" si="15"/>
        <v>SUBCUENTA</v>
      </c>
    </row>
    <row r="992" spans="1:3" x14ac:dyDescent="0.25">
      <c r="A992" s="13">
        <v>263055</v>
      </c>
      <c r="B992" s="5" t="s">
        <v>285</v>
      </c>
      <c r="C992" s="6" t="str">
        <f t="shared" si="15"/>
        <v>SUBCUENTA</v>
      </c>
    </row>
    <row r="993" spans="1:3" x14ac:dyDescent="0.25">
      <c r="A993" s="13">
        <v>263060</v>
      </c>
      <c r="B993" s="5" t="s">
        <v>271</v>
      </c>
      <c r="C993" s="6" t="str">
        <f t="shared" si="15"/>
        <v>SUBCUENTA</v>
      </c>
    </row>
    <row r="994" spans="1:3" x14ac:dyDescent="0.25">
      <c r="A994" s="13">
        <v>263065</v>
      </c>
      <c r="B994" s="5" t="s">
        <v>367</v>
      </c>
      <c r="C994" s="6" t="str">
        <f t="shared" si="15"/>
        <v>SUBCUENTA</v>
      </c>
    </row>
    <row r="995" spans="1:3" x14ac:dyDescent="0.25">
      <c r="A995" s="13">
        <v>263070</v>
      </c>
      <c r="B995" s="5" t="s">
        <v>254</v>
      </c>
      <c r="C995" s="6" t="str">
        <f t="shared" si="15"/>
        <v>SUBCUENTA</v>
      </c>
    </row>
    <row r="996" spans="1:3" x14ac:dyDescent="0.25">
      <c r="A996" s="13">
        <v>263075</v>
      </c>
      <c r="B996" s="5" t="s">
        <v>370</v>
      </c>
      <c r="C996" s="6" t="str">
        <f t="shared" si="15"/>
        <v>SUBCUENTA</v>
      </c>
    </row>
    <row r="997" spans="1:3" x14ac:dyDescent="0.25">
      <c r="A997" s="13">
        <v>263080</v>
      </c>
      <c r="B997" s="5" t="s">
        <v>630</v>
      </c>
      <c r="C997" s="6" t="str">
        <f t="shared" si="15"/>
        <v>SUBCUENTA</v>
      </c>
    </row>
    <row r="998" spans="1:3" x14ac:dyDescent="0.25">
      <c r="A998" s="13">
        <v>263085</v>
      </c>
      <c r="B998" s="5" t="s">
        <v>273</v>
      </c>
      <c r="C998" s="6" t="str">
        <f t="shared" si="15"/>
        <v>SUBCUENTA</v>
      </c>
    </row>
    <row r="999" spans="1:3" x14ac:dyDescent="0.25">
      <c r="A999" s="13">
        <v>263095</v>
      </c>
      <c r="B999" s="5" t="s">
        <v>59</v>
      </c>
      <c r="C999" s="6" t="str">
        <f t="shared" si="15"/>
        <v>SUBCUENTA</v>
      </c>
    </row>
    <row r="1000" spans="1:3" x14ac:dyDescent="0.25">
      <c r="A1000" s="13">
        <v>2635</v>
      </c>
      <c r="B1000" s="5" t="s">
        <v>631</v>
      </c>
      <c r="C1000" s="6" t="str">
        <f t="shared" si="15"/>
        <v>CUENTA</v>
      </c>
    </row>
    <row r="1001" spans="1:3" x14ac:dyDescent="0.25">
      <c r="A1001" s="13">
        <v>263505</v>
      </c>
      <c r="B1001" s="5" t="s">
        <v>632</v>
      </c>
      <c r="C1001" s="6" t="str">
        <f t="shared" si="15"/>
        <v>SUBCUENTA</v>
      </c>
    </row>
    <row r="1002" spans="1:3" x14ac:dyDescent="0.25">
      <c r="A1002" s="13">
        <v>263510</v>
      </c>
      <c r="B1002" s="5" t="s">
        <v>633</v>
      </c>
      <c r="C1002" s="6" t="str">
        <f t="shared" si="15"/>
        <v>SUBCUENTA</v>
      </c>
    </row>
    <row r="1003" spans="1:3" x14ac:dyDescent="0.25">
      <c r="A1003" s="13">
        <v>263515</v>
      </c>
      <c r="B1003" s="5" t="s">
        <v>634</v>
      </c>
      <c r="C1003" s="6" t="str">
        <f t="shared" si="15"/>
        <v>SUBCUENTA</v>
      </c>
    </row>
    <row r="1004" spans="1:3" x14ac:dyDescent="0.25">
      <c r="A1004" s="13">
        <v>263520</v>
      </c>
      <c r="B1004" s="5" t="s">
        <v>635</v>
      </c>
      <c r="C1004" s="6" t="str">
        <f t="shared" si="15"/>
        <v>SUBCUENTA</v>
      </c>
    </row>
    <row r="1005" spans="1:3" x14ac:dyDescent="0.25">
      <c r="A1005" s="13">
        <v>263525</v>
      </c>
      <c r="B1005" s="5" t="s">
        <v>636</v>
      </c>
      <c r="C1005" s="6" t="str">
        <f t="shared" si="15"/>
        <v>SUBCUENTA</v>
      </c>
    </row>
    <row r="1006" spans="1:3" x14ac:dyDescent="0.25">
      <c r="A1006" s="13">
        <v>263530</v>
      </c>
      <c r="B1006" s="5" t="s">
        <v>637</v>
      </c>
      <c r="C1006" s="6" t="str">
        <f t="shared" si="15"/>
        <v>SUBCUENTA</v>
      </c>
    </row>
    <row r="1007" spans="1:3" x14ac:dyDescent="0.25">
      <c r="A1007" s="13">
        <v>263535</v>
      </c>
      <c r="B1007" s="5" t="s">
        <v>638</v>
      </c>
      <c r="C1007" s="6" t="str">
        <f t="shared" si="15"/>
        <v>SUBCUENTA</v>
      </c>
    </row>
    <row r="1008" spans="1:3" x14ac:dyDescent="0.25">
      <c r="A1008" s="13">
        <v>263540</v>
      </c>
      <c r="B1008" s="5" t="s">
        <v>639</v>
      </c>
      <c r="C1008" s="6" t="str">
        <f t="shared" si="15"/>
        <v>SUBCUENTA</v>
      </c>
    </row>
    <row r="1009" spans="1:3" x14ac:dyDescent="0.25">
      <c r="A1009" s="13">
        <v>263595</v>
      </c>
      <c r="B1009" s="5" t="s">
        <v>64</v>
      </c>
      <c r="C1009" s="6" t="str">
        <f t="shared" si="15"/>
        <v>SUBCUENTA</v>
      </c>
    </row>
    <row r="1010" spans="1:3" x14ac:dyDescent="0.25">
      <c r="A1010" s="13">
        <v>2640</v>
      </c>
      <c r="B1010" s="5" t="s">
        <v>640</v>
      </c>
      <c r="C1010" s="6" t="str">
        <f t="shared" si="15"/>
        <v>CUENTA</v>
      </c>
    </row>
    <row r="1011" spans="1:3" ht="25.5" x14ac:dyDescent="0.25">
      <c r="A1011" s="13" t="s">
        <v>641</v>
      </c>
      <c r="B1011" s="5"/>
      <c r="C1011" s="6" t="str">
        <f t="shared" si="15"/>
        <v/>
      </c>
    </row>
    <row r="1012" spans="1:3" x14ac:dyDescent="0.25">
      <c r="A1012" s="13">
        <v>2695</v>
      </c>
      <c r="B1012" s="5" t="s">
        <v>642</v>
      </c>
      <c r="C1012" s="6" t="str">
        <f t="shared" si="15"/>
        <v>CUENTA</v>
      </c>
    </row>
    <row r="1013" spans="1:3" x14ac:dyDescent="0.25">
      <c r="A1013" s="13">
        <v>269505</v>
      </c>
      <c r="B1013" s="5" t="s">
        <v>643</v>
      </c>
      <c r="C1013" s="6" t="str">
        <f t="shared" si="15"/>
        <v>SUBCUENTA</v>
      </c>
    </row>
    <row r="1014" spans="1:3" x14ac:dyDescent="0.25">
      <c r="A1014" s="13">
        <v>269510</v>
      </c>
      <c r="B1014" s="5" t="s">
        <v>644</v>
      </c>
      <c r="C1014" s="6" t="str">
        <f t="shared" si="15"/>
        <v>SUBCUENTA</v>
      </c>
    </row>
    <row r="1015" spans="1:3" x14ac:dyDescent="0.25">
      <c r="A1015" s="13">
        <v>269515</v>
      </c>
      <c r="B1015" s="5" t="s">
        <v>645</v>
      </c>
      <c r="C1015" s="6" t="str">
        <f t="shared" si="15"/>
        <v>SUBCUENTA</v>
      </c>
    </row>
    <row r="1016" spans="1:3" x14ac:dyDescent="0.25">
      <c r="A1016" s="13">
        <v>269520</v>
      </c>
      <c r="B1016" s="5" t="s">
        <v>646</v>
      </c>
      <c r="C1016" s="6" t="str">
        <f t="shared" si="15"/>
        <v>SUBCUENTA</v>
      </c>
    </row>
    <row r="1017" spans="1:3" x14ac:dyDescent="0.25">
      <c r="A1017" s="13">
        <v>269525</v>
      </c>
      <c r="B1017" s="5" t="s">
        <v>647</v>
      </c>
      <c r="C1017" s="6" t="str">
        <f t="shared" si="15"/>
        <v>SUBCUENTA</v>
      </c>
    </row>
    <row r="1018" spans="1:3" x14ac:dyDescent="0.25">
      <c r="A1018" s="13">
        <v>269530</v>
      </c>
      <c r="B1018" s="5" t="s">
        <v>648</v>
      </c>
      <c r="C1018" s="6" t="str">
        <f t="shared" si="15"/>
        <v>SUBCUENTA</v>
      </c>
    </row>
    <row r="1019" spans="1:3" x14ac:dyDescent="0.25">
      <c r="A1019" s="13">
        <v>269535</v>
      </c>
      <c r="B1019" s="5" t="s">
        <v>649</v>
      </c>
      <c r="C1019" s="6" t="str">
        <f t="shared" si="15"/>
        <v>SUBCUENTA</v>
      </c>
    </row>
    <row r="1020" spans="1:3" x14ac:dyDescent="0.25">
      <c r="A1020" s="13">
        <v>269540</v>
      </c>
      <c r="B1020" s="5" t="s">
        <v>650</v>
      </c>
      <c r="C1020" s="6" t="str">
        <f t="shared" si="15"/>
        <v>SUBCUENTA</v>
      </c>
    </row>
    <row r="1021" spans="1:3" x14ac:dyDescent="0.25">
      <c r="A1021" s="13">
        <v>269595</v>
      </c>
      <c r="B1021" s="5" t="s">
        <v>64</v>
      </c>
      <c r="C1021" s="6" t="str">
        <f t="shared" si="15"/>
        <v>SUBCUENTA</v>
      </c>
    </row>
    <row r="1022" spans="1:3" x14ac:dyDescent="0.25">
      <c r="A1022" s="13">
        <v>27</v>
      </c>
      <c r="B1022" s="5" t="s">
        <v>415</v>
      </c>
      <c r="C1022" s="6" t="str">
        <f t="shared" si="15"/>
        <v>GRUPO</v>
      </c>
    </row>
    <row r="1023" spans="1:3" x14ac:dyDescent="0.25">
      <c r="A1023" s="13">
        <v>2705</v>
      </c>
      <c r="B1023" s="5" t="s">
        <v>651</v>
      </c>
      <c r="C1023" s="6" t="str">
        <f t="shared" si="15"/>
        <v>CUENTA</v>
      </c>
    </row>
    <row r="1024" spans="1:3" x14ac:dyDescent="0.25">
      <c r="A1024" s="13">
        <v>270505</v>
      </c>
      <c r="B1024" s="5" t="s">
        <v>169</v>
      </c>
      <c r="C1024" s="6" t="str">
        <f t="shared" si="15"/>
        <v>SUBCUENTA</v>
      </c>
    </row>
    <row r="1025" spans="1:3" x14ac:dyDescent="0.25">
      <c r="A1025" s="13">
        <v>270510</v>
      </c>
      <c r="B1025" s="5" t="s">
        <v>170</v>
      </c>
      <c r="C1025" s="6" t="str">
        <f t="shared" si="15"/>
        <v>SUBCUENTA</v>
      </c>
    </row>
    <row r="1026" spans="1:3" x14ac:dyDescent="0.25">
      <c r="A1026" s="13">
        <v>270515</v>
      </c>
      <c r="B1026" s="5" t="s">
        <v>173</v>
      </c>
      <c r="C1026" s="6" t="str">
        <f t="shared" si="15"/>
        <v>SUBCUENTA</v>
      </c>
    </row>
    <row r="1027" spans="1:3" x14ac:dyDescent="0.25">
      <c r="A1027" s="13">
        <v>270520</v>
      </c>
      <c r="B1027" s="5" t="s">
        <v>171</v>
      </c>
      <c r="C1027" s="6" t="str">
        <f t="shared" si="15"/>
        <v>SUBCUENTA</v>
      </c>
    </row>
    <row r="1028" spans="1:3" x14ac:dyDescent="0.25">
      <c r="A1028" s="13">
        <v>270525</v>
      </c>
      <c r="B1028" s="5" t="s">
        <v>504</v>
      </c>
      <c r="C1028" s="6" t="str">
        <f t="shared" si="15"/>
        <v>SUBCUENTA</v>
      </c>
    </row>
    <row r="1029" spans="1:3" x14ac:dyDescent="0.25">
      <c r="A1029" s="13">
        <v>270530</v>
      </c>
      <c r="B1029" s="5" t="s">
        <v>652</v>
      </c>
      <c r="C1029" s="6" t="str">
        <f t="shared" si="15"/>
        <v>SUBCUENTA</v>
      </c>
    </row>
    <row r="1030" spans="1:3" x14ac:dyDescent="0.25">
      <c r="A1030" s="13">
        <v>270535</v>
      </c>
      <c r="B1030" s="5" t="s">
        <v>506</v>
      </c>
      <c r="C1030" s="6" t="str">
        <f t="shared" si="15"/>
        <v>SUBCUENTA</v>
      </c>
    </row>
    <row r="1031" spans="1:3" x14ac:dyDescent="0.25">
      <c r="A1031" s="13">
        <v>270540</v>
      </c>
      <c r="B1031" s="5" t="s">
        <v>653</v>
      </c>
      <c r="C1031" s="6" t="str">
        <f t="shared" si="15"/>
        <v>SUBCUENTA</v>
      </c>
    </row>
    <row r="1032" spans="1:3" x14ac:dyDescent="0.25">
      <c r="A1032" s="13">
        <v>270545</v>
      </c>
      <c r="B1032" s="5" t="s">
        <v>654</v>
      </c>
      <c r="C1032" s="6" t="str">
        <f t="shared" si="15"/>
        <v>SUBCUENTA</v>
      </c>
    </row>
    <row r="1033" spans="1:3" x14ac:dyDescent="0.25">
      <c r="A1033" s="13">
        <v>270550</v>
      </c>
      <c r="B1033" s="5" t="s">
        <v>655</v>
      </c>
      <c r="C1033" s="6" t="str">
        <f t="shared" si="15"/>
        <v>SUBCUENTA</v>
      </c>
    </row>
    <row r="1034" spans="1:3" x14ac:dyDescent="0.25">
      <c r="A1034" s="13">
        <v>270595</v>
      </c>
      <c r="B1034" s="5" t="s">
        <v>59</v>
      </c>
      <c r="C1034" s="6" t="str">
        <f t="shared" si="15"/>
        <v>SUBCUENTA</v>
      </c>
    </row>
    <row r="1035" spans="1:3" x14ac:dyDescent="0.25">
      <c r="A1035" s="13">
        <v>2710</v>
      </c>
      <c r="B1035" s="5" t="s">
        <v>656</v>
      </c>
      <c r="C1035" s="6" t="str">
        <f t="shared" si="15"/>
        <v>CUENTA</v>
      </c>
    </row>
    <row r="1036" spans="1:3" x14ac:dyDescent="0.25">
      <c r="A1036" s="13">
        <v>271005</v>
      </c>
      <c r="B1036" s="5" t="s">
        <v>657</v>
      </c>
      <c r="C1036" s="6" t="str">
        <f t="shared" si="15"/>
        <v>SUBCUENTA</v>
      </c>
    </row>
    <row r="1037" spans="1:3" x14ac:dyDescent="0.25">
      <c r="A1037" s="13">
        <v>2715</v>
      </c>
      <c r="B1037" s="5" t="s">
        <v>658</v>
      </c>
      <c r="C1037" s="6" t="str">
        <f t="shared" si="15"/>
        <v>CUENTA</v>
      </c>
    </row>
    <row r="1038" spans="1:3" ht="25.5" x14ac:dyDescent="0.25">
      <c r="A1038" s="13" t="s">
        <v>659</v>
      </c>
      <c r="B1038" s="5"/>
      <c r="C1038" s="6" t="str">
        <f t="shared" si="15"/>
        <v/>
      </c>
    </row>
    <row r="1039" spans="1:3" x14ac:dyDescent="0.25">
      <c r="A1039" s="13">
        <v>2720</v>
      </c>
      <c r="B1039" s="5" t="s">
        <v>660</v>
      </c>
      <c r="C1039" s="6" t="str">
        <f t="shared" si="15"/>
        <v>CUENTA</v>
      </c>
    </row>
    <row r="1040" spans="1:3" ht="25.5" x14ac:dyDescent="0.25">
      <c r="A1040" s="13" t="s">
        <v>661</v>
      </c>
      <c r="B1040" s="5"/>
      <c r="C1040" s="6" t="str">
        <f t="shared" si="15"/>
        <v/>
      </c>
    </row>
    <row r="1041" spans="1:3" x14ac:dyDescent="0.25">
      <c r="A1041" s="13">
        <v>2725</v>
      </c>
      <c r="B1041" s="5" t="s">
        <v>662</v>
      </c>
      <c r="C1041" s="6" t="str">
        <f t="shared" si="15"/>
        <v>CUENTA</v>
      </c>
    </row>
    <row r="1042" spans="1:3" x14ac:dyDescent="0.25">
      <c r="A1042" s="13">
        <v>272505</v>
      </c>
      <c r="B1042" s="5" t="s">
        <v>663</v>
      </c>
      <c r="C1042" s="6" t="str">
        <f t="shared" si="15"/>
        <v>SUBCUENTA</v>
      </c>
    </row>
    <row r="1043" spans="1:3" x14ac:dyDescent="0.25">
      <c r="A1043" s="13">
        <v>272595</v>
      </c>
      <c r="B1043" s="5" t="s">
        <v>452</v>
      </c>
      <c r="C1043" s="6" t="str">
        <f t="shared" si="15"/>
        <v>SUBCUENTA</v>
      </c>
    </row>
    <row r="1044" spans="1:3" x14ac:dyDescent="0.25">
      <c r="A1044" s="13">
        <v>272599</v>
      </c>
      <c r="B1044" s="5" t="s">
        <v>52</v>
      </c>
      <c r="C1044" s="6" t="str">
        <f t="shared" si="15"/>
        <v>SUBCUENTA</v>
      </c>
    </row>
    <row r="1045" spans="1:3" x14ac:dyDescent="0.25">
      <c r="A1045" s="13">
        <v>28</v>
      </c>
      <c r="B1045" s="5" t="s">
        <v>664</v>
      </c>
      <c r="C1045" s="6" t="str">
        <f t="shared" si="15"/>
        <v>GRUPO</v>
      </c>
    </row>
    <row r="1046" spans="1:3" x14ac:dyDescent="0.25">
      <c r="A1046" s="13">
        <v>2805</v>
      </c>
      <c r="B1046" s="5" t="s">
        <v>665</v>
      </c>
      <c r="C1046" s="6" t="str">
        <f t="shared" si="15"/>
        <v>CUENTA</v>
      </c>
    </row>
    <row r="1047" spans="1:3" x14ac:dyDescent="0.25">
      <c r="A1047" s="13">
        <v>280505</v>
      </c>
      <c r="B1047" s="5" t="s">
        <v>666</v>
      </c>
      <c r="C1047" s="6" t="str">
        <f t="shared" ref="C1047:C1113" si="16">IF(LEN(A1047)=1,"CLASE",IF(LEN(A1047)=2,"GRUPO",IF(LEN(A1047)=4,"CUENTA",IF(LEN(A1047)=6,"SUBCUENTA",""))))</f>
        <v>SUBCUENTA</v>
      </c>
    </row>
    <row r="1048" spans="1:3" x14ac:dyDescent="0.25">
      <c r="A1048" s="13">
        <v>280510</v>
      </c>
      <c r="B1048" s="5" t="s">
        <v>667</v>
      </c>
      <c r="C1048" s="6" t="str">
        <f t="shared" si="16"/>
        <v>SUBCUENTA</v>
      </c>
    </row>
    <row r="1049" spans="1:3" x14ac:dyDescent="0.25">
      <c r="A1049" s="13">
        <v>280515</v>
      </c>
      <c r="B1049" s="5" t="s">
        <v>668</v>
      </c>
      <c r="C1049" s="6" t="str">
        <f t="shared" si="16"/>
        <v>SUBCUENTA</v>
      </c>
    </row>
    <row r="1050" spans="1:3" x14ac:dyDescent="0.25">
      <c r="A1050" s="13">
        <v>280595</v>
      </c>
      <c r="B1050" s="5" t="s">
        <v>59</v>
      </c>
      <c r="C1050" s="6" t="str">
        <f t="shared" si="16"/>
        <v>SUBCUENTA</v>
      </c>
    </row>
    <row r="1051" spans="1:3" x14ac:dyDescent="0.25">
      <c r="A1051" s="13">
        <v>2810</v>
      </c>
      <c r="B1051" s="5" t="s">
        <v>669</v>
      </c>
      <c r="C1051" s="6" t="str">
        <f t="shared" si="16"/>
        <v>CUENTA</v>
      </c>
    </row>
    <row r="1052" spans="1:3" x14ac:dyDescent="0.25">
      <c r="A1052" s="13">
        <v>281005</v>
      </c>
      <c r="B1052" s="5" t="s">
        <v>670</v>
      </c>
      <c r="C1052" s="6" t="str">
        <f t="shared" si="16"/>
        <v>SUBCUENTA</v>
      </c>
    </row>
    <row r="1053" spans="1:3" x14ac:dyDescent="0.25">
      <c r="A1053" s="13">
        <v>281010</v>
      </c>
      <c r="B1053" s="5" t="s">
        <v>671</v>
      </c>
      <c r="C1053" s="6" t="str">
        <f t="shared" si="16"/>
        <v>SUBCUENTA</v>
      </c>
    </row>
    <row r="1054" spans="1:3" x14ac:dyDescent="0.25">
      <c r="A1054" s="13">
        <v>281015</v>
      </c>
      <c r="B1054" s="5" t="s">
        <v>672</v>
      </c>
      <c r="C1054" s="6" t="str">
        <f t="shared" si="16"/>
        <v>SUBCUENTA</v>
      </c>
    </row>
    <row r="1055" spans="1:3" x14ac:dyDescent="0.25">
      <c r="A1055" s="13">
        <v>281020</v>
      </c>
      <c r="B1055" s="5" t="s">
        <v>673</v>
      </c>
      <c r="C1055" s="6" t="str">
        <f t="shared" si="16"/>
        <v>SUBCUENTA</v>
      </c>
    </row>
    <row r="1056" spans="1:3" x14ac:dyDescent="0.25">
      <c r="A1056" s="13">
        <v>281025</v>
      </c>
      <c r="B1056" s="5" t="s">
        <v>674</v>
      </c>
      <c r="C1056" s="6" t="str">
        <f t="shared" si="16"/>
        <v>SUBCUENTA</v>
      </c>
    </row>
    <row r="1057" spans="1:3" x14ac:dyDescent="0.25">
      <c r="A1057" s="13">
        <v>281030</v>
      </c>
      <c r="B1057" s="5" t="s">
        <v>675</v>
      </c>
      <c r="C1057" s="6" t="str">
        <f t="shared" si="16"/>
        <v>SUBCUENTA</v>
      </c>
    </row>
    <row r="1058" spans="1:3" x14ac:dyDescent="0.25">
      <c r="A1058" s="13">
        <v>281035</v>
      </c>
      <c r="B1058" s="5" t="s">
        <v>676</v>
      </c>
      <c r="C1058" s="6" t="str">
        <f t="shared" si="16"/>
        <v>SUBCUENTA</v>
      </c>
    </row>
    <row r="1059" spans="1:3" x14ac:dyDescent="0.25">
      <c r="A1059" s="13">
        <v>281095</v>
      </c>
      <c r="B1059" s="5" t="s">
        <v>59</v>
      </c>
      <c r="C1059" s="6" t="str">
        <f t="shared" si="16"/>
        <v>SUBCUENTA</v>
      </c>
    </row>
    <row r="1060" spans="1:3" x14ac:dyDescent="0.25">
      <c r="A1060" s="13">
        <v>2815</v>
      </c>
      <c r="B1060" s="5" t="s">
        <v>677</v>
      </c>
      <c r="C1060" s="6" t="str">
        <f t="shared" si="16"/>
        <v>CUENTA</v>
      </c>
    </row>
    <row r="1061" spans="1:3" x14ac:dyDescent="0.25">
      <c r="A1061" s="13">
        <v>281505</v>
      </c>
      <c r="B1061" s="5" t="s">
        <v>678</v>
      </c>
      <c r="C1061" s="6" t="str">
        <f t="shared" si="16"/>
        <v>SUBCUENTA</v>
      </c>
    </row>
    <row r="1062" spans="1:3" x14ac:dyDescent="0.25">
      <c r="A1062" s="13">
        <v>281510</v>
      </c>
      <c r="B1062" s="5" t="s">
        <v>679</v>
      </c>
      <c r="C1062" s="6" t="str">
        <f t="shared" si="16"/>
        <v>SUBCUENTA</v>
      </c>
    </row>
    <row r="1063" spans="1:3" x14ac:dyDescent="0.25">
      <c r="A1063" s="13">
        <v>2820</v>
      </c>
      <c r="B1063" s="5" t="s">
        <v>148</v>
      </c>
      <c r="C1063" s="6" t="str">
        <f t="shared" si="16"/>
        <v>CUENTA</v>
      </c>
    </row>
    <row r="1064" spans="1:3" ht="25.5" x14ac:dyDescent="0.25">
      <c r="A1064" s="13" t="s">
        <v>680</v>
      </c>
      <c r="B1064" s="5"/>
      <c r="C1064" s="6" t="str">
        <f t="shared" si="16"/>
        <v/>
      </c>
    </row>
    <row r="1065" spans="1:3" x14ac:dyDescent="0.25">
      <c r="A1065" s="13">
        <v>2825</v>
      </c>
      <c r="B1065" s="5" t="s">
        <v>681</v>
      </c>
      <c r="C1065" s="6" t="str">
        <f t="shared" si="16"/>
        <v>CUENTA</v>
      </c>
    </row>
    <row r="1066" spans="1:3" x14ac:dyDescent="0.25">
      <c r="A1066" s="13">
        <v>282505</v>
      </c>
      <c r="B1066" s="5" t="s">
        <v>682</v>
      </c>
      <c r="C1066" s="6" t="str">
        <f t="shared" si="16"/>
        <v>SUBCUENTA</v>
      </c>
    </row>
    <row r="1067" spans="1:3" x14ac:dyDescent="0.25">
      <c r="A1067" s="13">
        <v>282510</v>
      </c>
      <c r="B1067" s="5" t="s">
        <v>683</v>
      </c>
      <c r="C1067" s="6" t="str">
        <f t="shared" si="16"/>
        <v>SUBCUENTA</v>
      </c>
    </row>
    <row r="1068" spans="1:3" x14ac:dyDescent="0.25">
      <c r="A1068" s="13">
        <v>282515</v>
      </c>
      <c r="B1068" s="5" t="s">
        <v>684</v>
      </c>
      <c r="C1068" s="6" t="str">
        <f t="shared" si="16"/>
        <v>SUBCUENTA</v>
      </c>
    </row>
    <row r="1069" spans="1:3" x14ac:dyDescent="0.25">
      <c r="A1069" s="13">
        <v>2830</v>
      </c>
      <c r="B1069" s="5" t="s">
        <v>538</v>
      </c>
      <c r="C1069" s="6" t="str">
        <f t="shared" si="16"/>
        <v>CUENTA</v>
      </c>
    </row>
    <row r="1070" spans="1:3" x14ac:dyDescent="0.25">
      <c r="A1070" s="13">
        <v>283005</v>
      </c>
      <c r="B1070" s="5" t="s">
        <v>685</v>
      </c>
      <c r="C1070" s="6" t="str">
        <f t="shared" si="16"/>
        <v>SUBCUENTA</v>
      </c>
    </row>
    <row r="1071" spans="1:3" x14ac:dyDescent="0.25">
      <c r="A1071" s="13">
        <v>283010</v>
      </c>
      <c r="B1071" s="5" t="s">
        <v>686</v>
      </c>
      <c r="C1071" s="6" t="str">
        <f t="shared" si="16"/>
        <v>SUBCUENTA</v>
      </c>
    </row>
    <row r="1072" spans="1:3" x14ac:dyDescent="0.25">
      <c r="A1072" s="13">
        <v>2835</v>
      </c>
      <c r="B1072" s="5" t="s">
        <v>687</v>
      </c>
      <c r="C1072" s="6" t="str">
        <f t="shared" si="16"/>
        <v>CUENTA</v>
      </c>
    </row>
    <row r="1073" spans="1:3" x14ac:dyDescent="0.25">
      <c r="A1073" s="13">
        <v>283505</v>
      </c>
      <c r="B1073" s="5" t="s">
        <v>688</v>
      </c>
      <c r="C1073" s="6" t="str">
        <f t="shared" si="16"/>
        <v>SUBCUENTA</v>
      </c>
    </row>
    <row r="1074" spans="1:3" x14ac:dyDescent="0.25">
      <c r="A1074" s="13">
        <v>283510</v>
      </c>
      <c r="B1074" s="5" t="s">
        <v>689</v>
      </c>
      <c r="C1074" s="6" t="str">
        <f t="shared" si="16"/>
        <v>SUBCUENTA</v>
      </c>
    </row>
    <row r="1075" spans="1:3" x14ac:dyDescent="0.25">
      <c r="A1075" s="13">
        <v>2840</v>
      </c>
      <c r="B1075" s="5" t="s">
        <v>107</v>
      </c>
      <c r="C1075" s="6" t="str">
        <f t="shared" si="16"/>
        <v>CUENTA</v>
      </c>
    </row>
    <row r="1076" spans="1:3" ht="25.5" x14ac:dyDescent="0.25">
      <c r="A1076" s="13" t="s">
        <v>690</v>
      </c>
      <c r="B1076" s="5"/>
      <c r="C1076" s="6" t="str">
        <f t="shared" si="16"/>
        <v/>
      </c>
    </row>
    <row r="1077" spans="1:3" x14ac:dyDescent="0.25">
      <c r="A1077" s="13">
        <v>2895</v>
      </c>
      <c r="B1077" s="5" t="s">
        <v>452</v>
      </c>
      <c r="C1077" s="6" t="str">
        <f t="shared" si="16"/>
        <v>CUENTA</v>
      </c>
    </row>
    <row r="1078" spans="1:3" x14ac:dyDescent="0.25">
      <c r="A1078" s="13">
        <v>289505</v>
      </c>
      <c r="B1078" s="5" t="s">
        <v>691</v>
      </c>
      <c r="C1078" s="6" t="str">
        <f t="shared" si="16"/>
        <v>SUBCUENTA</v>
      </c>
    </row>
    <row r="1079" spans="1:3" x14ac:dyDescent="0.25">
      <c r="A1079" s="13">
        <v>289510</v>
      </c>
      <c r="B1079" s="5" t="s">
        <v>692</v>
      </c>
      <c r="C1079" s="6" t="str">
        <f t="shared" si="16"/>
        <v>SUBCUENTA</v>
      </c>
    </row>
    <row r="1080" spans="1:3" x14ac:dyDescent="0.25">
      <c r="A1080" s="13">
        <v>289515</v>
      </c>
      <c r="B1080" s="5" t="s">
        <v>693</v>
      </c>
      <c r="C1080" s="6" t="str">
        <f t="shared" si="16"/>
        <v>SUBCUENTA</v>
      </c>
    </row>
    <row r="1081" spans="1:3" x14ac:dyDescent="0.25">
      <c r="A1081" s="13">
        <v>29</v>
      </c>
      <c r="B1081" s="5" t="s">
        <v>694</v>
      </c>
      <c r="C1081" s="6" t="str">
        <f t="shared" si="16"/>
        <v>GRUPO</v>
      </c>
    </row>
    <row r="1082" spans="1:3" x14ac:dyDescent="0.25">
      <c r="A1082" s="13">
        <v>2905</v>
      </c>
      <c r="B1082" s="5" t="s">
        <v>695</v>
      </c>
      <c r="C1082" s="6" t="str">
        <f t="shared" si="16"/>
        <v>CUENTA</v>
      </c>
    </row>
    <row r="1083" spans="1:3" x14ac:dyDescent="0.25">
      <c r="A1083" s="13">
        <v>290505</v>
      </c>
      <c r="B1083" s="5" t="s">
        <v>696</v>
      </c>
      <c r="C1083" s="6" t="str">
        <f t="shared" si="16"/>
        <v>SUBCUENTA</v>
      </c>
    </row>
    <row r="1084" spans="1:3" x14ac:dyDescent="0.25">
      <c r="A1084" s="13">
        <v>290510</v>
      </c>
      <c r="B1084" s="5" t="s">
        <v>697</v>
      </c>
      <c r="C1084" s="6" t="str">
        <f t="shared" si="16"/>
        <v>SUBCUENTA</v>
      </c>
    </row>
    <row r="1085" spans="1:3" x14ac:dyDescent="0.25">
      <c r="A1085" s="13">
        <v>2910</v>
      </c>
      <c r="B1085" s="5" t="s">
        <v>698</v>
      </c>
      <c r="C1085" s="6" t="str">
        <f t="shared" si="16"/>
        <v>CUENTA</v>
      </c>
    </row>
    <row r="1086" spans="1:3" ht="25.5" x14ac:dyDescent="0.25">
      <c r="A1086" s="13" t="s">
        <v>699</v>
      </c>
      <c r="B1086" s="5"/>
      <c r="C1086" s="6" t="str">
        <f t="shared" si="16"/>
        <v/>
      </c>
    </row>
    <row r="1087" spans="1:3" x14ac:dyDescent="0.25">
      <c r="A1087" s="13">
        <v>2915</v>
      </c>
      <c r="B1087" s="5" t="s">
        <v>75</v>
      </c>
      <c r="C1087" s="6" t="str">
        <f t="shared" si="16"/>
        <v>CUENTA</v>
      </c>
    </row>
    <row r="1088" spans="1:3" ht="25.5" x14ac:dyDescent="0.25">
      <c r="A1088" s="13" t="s">
        <v>700</v>
      </c>
      <c r="B1088" s="5"/>
      <c r="C1088" s="6" t="str">
        <f t="shared" si="16"/>
        <v/>
      </c>
    </row>
    <row r="1089" spans="1:3" x14ac:dyDescent="0.25">
      <c r="A1089" s="13">
        <v>3</v>
      </c>
      <c r="B1089" s="5" t="s">
        <v>701</v>
      </c>
      <c r="C1089" s="6" t="str">
        <f t="shared" si="16"/>
        <v>CLASE</v>
      </c>
    </row>
    <row r="1090" spans="1:3" x14ac:dyDescent="0.25">
      <c r="A1090" s="13">
        <v>31</v>
      </c>
      <c r="B1090" s="5" t="s">
        <v>702</v>
      </c>
      <c r="C1090" s="6" t="str">
        <f t="shared" si="16"/>
        <v>GRUPO</v>
      </c>
    </row>
    <row r="1091" spans="1:3" x14ac:dyDescent="0.25">
      <c r="A1091" s="13">
        <v>3105</v>
      </c>
      <c r="B1091" s="5" t="s">
        <v>703</v>
      </c>
      <c r="C1091" s="6" t="str">
        <f t="shared" si="16"/>
        <v>CUENTA</v>
      </c>
    </row>
    <row r="1092" spans="1:3" x14ac:dyDescent="0.25">
      <c r="A1092" s="13">
        <v>310505</v>
      </c>
      <c r="B1092" s="5" t="s">
        <v>704</v>
      </c>
      <c r="C1092" s="6" t="str">
        <f t="shared" si="16"/>
        <v>SUBCUENTA</v>
      </c>
    </row>
    <row r="1093" spans="1:3" x14ac:dyDescent="0.25">
      <c r="A1093" s="13">
        <v>310510</v>
      </c>
      <c r="B1093" s="5" t="s">
        <v>705</v>
      </c>
      <c r="C1093" s="6" t="str">
        <f t="shared" si="16"/>
        <v>SUBCUENTA</v>
      </c>
    </row>
    <row r="1094" spans="1:3" x14ac:dyDescent="0.25">
      <c r="A1094" s="13">
        <v>310515</v>
      </c>
      <c r="B1094" s="5" t="s">
        <v>706</v>
      </c>
      <c r="C1094" s="6" t="str">
        <f t="shared" si="16"/>
        <v>SUBCUENTA</v>
      </c>
    </row>
    <row r="1095" spans="1:3" x14ac:dyDescent="0.25">
      <c r="A1095" s="17">
        <v>31051501</v>
      </c>
      <c r="B1095" s="5" t="s">
        <v>1381</v>
      </c>
      <c r="C1095" s="6"/>
    </row>
    <row r="1096" spans="1:3" x14ac:dyDescent="0.25">
      <c r="A1096" s="17">
        <v>31051502</v>
      </c>
      <c r="B1096" s="5" t="s">
        <v>1382</v>
      </c>
      <c r="C1096" s="6"/>
    </row>
    <row r="1097" spans="1:3" x14ac:dyDescent="0.25">
      <c r="A1097" s="17">
        <v>31051503</v>
      </c>
      <c r="B1097" s="5" t="s">
        <v>1383</v>
      </c>
      <c r="C1097" s="6"/>
    </row>
    <row r="1098" spans="1:3" x14ac:dyDescent="0.25">
      <c r="A1098" s="13">
        <v>3110</v>
      </c>
      <c r="B1098" s="5" t="s">
        <v>707</v>
      </c>
      <c r="C1098" s="6" t="str">
        <f t="shared" si="16"/>
        <v>CUENTA</v>
      </c>
    </row>
    <row r="1099" spans="1:3" x14ac:dyDescent="0.25">
      <c r="A1099" s="13">
        <v>311005</v>
      </c>
      <c r="B1099" s="5" t="s">
        <v>708</v>
      </c>
      <c r="C1099" s="6" t="str">
        <f t="shared" si="16"/>
        <v>SUBCUENTA</v>
      </c>
    </row>
    <row r="1100" spans="1:3" x14ac:dyDescent="0.25">
      <c r="A1100" s="13">
        <v>311010</v>
      </c>
      <c r="B1100" s="5" t="s">
        <v>709</v>
      </c>
      <c r="C1100" s="6" t="str">
        <f t="shared" si="16"/>
        <v>SUBCUENTA</v>
      </c>
    </row>
    <row r="1101" spans="1:3" x14ac:dyDescent="0.25">
      <c r="A1101" s="13">
        <v>3115</v>
      </c>
      <c r="B1101" s="5" t="s">
        <v>710</v>
      </c>
      <c r="C1101" s="6" t="str">
        <f t="shared" si="16"/>
        <v>CUENTA</v>
      </c>
    </row>
    <row r="1102" spans="1:3" x14ac:dyDescent="0.25">
      <c r="A1102" s="13">
        <v>311505</v>
      </c>
      <c r="B1102" s="5" t="s">
        <v>53</v>
      </c>
      <c r="C1102" s="6" t="str">
        <f t="shared" si="16"/>
        <v>SUBCUENTA</v>
      </c>
    </row>
    <row r="1103" spans="1:3" x14ac:dyDescent="0.25">
      <c r="A1103" s="13">
        <v>311510</v>
      </c>
      <c r="B1103" s="5" t="s">
        <v>711</v>
      </c>
      <c r="C1103" s="6" t="str">
        <f t="shared" si="16"/>
        <v>SUBCUENTA</v>
      </c>
    </row>
    <row r="1104" spans="1:3" x14ac:dyDescent="0.25">
      <c r="A1104" s="13">
        <v>311515</v>
      </c>
      <c r="B1104" s="5" t="s">
        <v>712</v>
      </c>
      <c r="C1104" s="6" t="str">
        <f t="shared" si="16"/>
        <v>SUBCUENTA</v>
      </c>
    </row>
    <row r="1105" spans="1:3" x14ac:dyDescent="0.25">
      <c r="A1105" s="13">
        <v>311520</v>
      </c>
      <c r="B1105" s="5" t="s">
        <v>713</v>
      </c>
      <c r="C1105" s="6" t="str">
        <f t="shared" si="16"/>
        <v>SUBCUENTA</v>
      </c>
    </row>
    <row r="1106" spans="1:3" x14ac:dyDescent="0.25">
      <c r="A1106" s="13">
        <v>3120</v>
      </c>
      <c r="B1106" s="5" t="s">
        <v>714</v>
      </c>
      <c r="C1106" s="6" t="str">
        <f t="shared" si="16"/>
        <v>CUENTA</v>
      </c>
    </row>
    <row r="1107" spans="1:3" ht="25.5" x14ac:dyDescent="0.25">
      <c r="A1107" s="13" t="s">
        <v>715</v>
      </c>
      <c r="B1107" s="5"/>
      <c r="C1107" s="6" t="str">
        <f t="shared" si="16"/>
        <v/>
      </c>
    </row>
    <row r="1108" spans="1:3" x14ac:dyDescent="0.25">
      <c r="A1108" s="13">
        <v>3125</v>
      </c>
      <c r="B1108" s="5" t="s">
        <v>716</v>
      </c>
      <c r="C1108" s="6" t="str">
        <f t="shared" si="16"/>
        <v>CUENTA</v>
      </c>
    </row>
    <row r="1109" spans="1:3" ht="25.5" x14ac:dyDescent="0.25">
      <c r="A1109" s="13" t="s">
        <v>717</v>
      </c>
      <c r="B1109" s="5"/>
      <c r="C1109" s="6" t="str">
        <f t="shared" si="16"/>
        <v/>
      </c>
    </row>
    <row r="1110" spans="1:3" x14ac:dyDescent="0.25">
      <c r="A1110" s="13">
        <v>3130</v>
      </c>
      <c r="B1110" s="5" t="s">
        <v>718</v>
      </c>
      <c r="C1110" s="6" t="str">
        <f t="shared" si="16"/>
        <v>CUENTA</v>
      </c>
    </row>
    <row r="1111" spans="1:3" ht="25.5" x14ac:dyDescent="0.25">
      <c r="A1111" s="13" t="s">
        <v>719</v>
      </c>
      <c r="B1111" s="5"/>
      <c r="C1111" s="6" t="str">
        <f t="shared" si="16"/>
        <v/>
      </c>
    </row>
    <row r="1112" spans="1:3" x14ac:dyDescent="0.25">
      <c r="A1112" s="13">
        <v>3135</v>
      </c>
      <c r="B1112" s="5" t="s">
        <v>720</v>
      </c>
      <c r="C1112" s="6" t="str">
        <f t="shared" si="16"/>
        <v>CUENTA</v>
      </c>
    </row>
    <row r="1113" spans="1:3" ht="25.5" x14ac:dyDescent="0.25">
      <c r="A1113" s="13" t="s">
        <v>721</v>
      </c>
      <c r="B1113" s="5"/>
      <c r="C1113" s="6" t="str">
        <f t="shared" si="16"/>
        <v/>
      </c>
    </row>
    <row r="1114" spans="1:3" x14ac:dyDescent="0.25">
      <c r="A1114" s="13">
        <v>3140</v>
      </c>
      <c r="B1114" s="5" t="s">
        <v>722</v>
      </c>
      <c r="C1114" s="6" t="str">
        <f t="shared" ref="C1114:C1177" si="17">IF(LEN(A1114)=1,"CLASE",IF(LEN(A1114)=2,"GRUPO",IF(LEN(A1114)=4,"CUENTA",IF(LEN(A1114)=6,"SUBCUENTA",""))))</f>
        <v>CUENTA</v>
      </c>
    </row>
    <row r="1115" spans="1:3" ht="25.5" x14ac:dyDescent="0.25">
      <c r="A1115" s="13" t="s">
        <v>723</v>
      </c>
      <c r="B1115" s="5"/>
      <c r="C1115" s="6" t="str">
        <f t="shared" si="17"/>
        <v/>
      </c>
    </row>
    <row r="1116" spans="1:3" x14ac:dyDescent="0.25">
      <c r="A1116" s="13">
        <v>32</v>
      </c>
      <c r="B1116" s="5" t="s">
        <v>724</v>
      </c>
      <c r="C1116" s="6" t="str">
        <f t="shared" si="17"/>
        <v>GRUPO</v>
      </c>
    </row>
    <row r="1117" spans="1:3" x14ac:dyDescent="0.25">
      <c r="A1117" s="13">
        <v>3205</v>
      </c>
      <c r="B1117" s="5" t="s">
        <v>725</v>
      </c>
      <c r="C1117" s="6" t="str">
        <f t="shared" si="17"/>
        <v>CUENTA</v>
      </c>
    </row>
    <row r="1118" spans="1:3" x14ac:dyDescent="0.25">
      <c r="A1118" s="13">
        <v>320505</v>
      </c>
      <c r="B1118" s="5" t="s">
        <v>726</v>
      </c>
      <c r="C1118" s="6" t="str">
        <f t="shared" si="17"/>
        <v>SUBCUENTA</v>
      </c>
    </row>
    <row r="1119" spans="1:3" x14ac:dyDescent="0.25">
      <c r="A1119" s="13">
        <v>320510</v>
      </c>
      <c r="B1119" s="5" t="s">
        <v>727</v>
      </c>
      <c r="C1119" s="6" t="str">
        <f t="shared" si="17"/>
        <v>SUBCUENTA</v>
      </c>
    </row>
    <row r="1120" spans="1:3" x14ac:dyDescent="0.25">
      <c r="A1120" s="13">
        <v>320515</v>
      </c>
      <c r="B1120" s="5" t="s">
        <v>728</v>
      </c>
      <c r="C1120" s="6" t="str">
        <f t="shared" si="17"/>
        <v>SUBCUENTA</v>
      </c>
    </row>
    <row r="1121" spans="1:3" x14ac:dyDescent="0.25">
      <c r="A1121" s="13">
        <v>3210</v>
      </c>
      <c r="B1121" s="5" t="s">
        <v>729</v>
      </c>
      <c r="C1121" s="6" t="str">
        <f t="shared" si="17"/>
        <v>CUENTA</v>
      </c>
    </row>
    <row r="1122" spans="1:3" x14ac:dyDescent="0.25">
      <c r="A1122" s="13">
        <v>321005</v>
      </c>
      <c r="B1122" s="5" t="s">
        <v>730</v>
      </c>
      <c r="C1122" s="6" t="str">
        <f t="shared" si="17"/>
        <v>SUBCUENTA</v>
      </c>
    </row>
    <row r="1123" spans="1:3" x14ac:dyDescent="0.25">
      <c r="A1123" s="13">
        <v>321010</v>
      </c>
      <c r="B1123" s="5" t="s">
        <v>731</v>
      </c>
      <c r="C1123" s="6" t="str">
        <f t="shared" si="17"/>
        <v>SUBCUENTA</v>
      </c>
    </row>
    <row r="1124" spans="1:3" x14ac:dyDescent="0.25">
      <c r="A1124" s="13">
        <v>321015</v>
      </c>
      <c r="B1124" s="5" t="s">
        <v>732</v>
      </c>
      <c r="C1124" s="6" t="str">
        <f t="shared" si="17"/>
        <v>SUBCUENTA</v>
      </c>
    </row>
    <row r="1125" spans="1:3" x14ac:dyDescent="0.25">
      <c r="A1125" s="13">
        <v>321020</v>
      </c>
      <c r="B1125" s="5" t="s">
        <v>733</v>
      </c>
      <c r="C1125" s="6" t="str">
        <f t="shared" si="17"/>
        <v>SUBCUENTA</v>
      </c>
    </row>
    <row r="1126" spans="1:3" x14ac:dyDescent="0.25">
      <c r="A1126" s="13">
        <v>321025</v>
      </c>
      <c r="B1126" s="5" t="s">
        <v>734</v>
      </c>
      <c r="C1126" s="6" t="str">
        <f t="shared" si="17"/>
        <v>SUBCUENTA</v>
      </c>
    </row>
    <row r="1127" spans="1:3" x14ac:dyDescent="0.25">
      <c r="A1127" s="13">
        <v>3215</v>
      </c>
      <c r="B1127" s="5" t="s">
        <v>394</v>
      </c>
      <c r="C1127" s="6" t="str">
        <f t="shared" si="17"/>
        <v>CUENTA</v>
      </c>
    </row>
    <row r="1128" spans="1:3" ht="25.5" x14ac:dyDescent="0.25">
      <c r="A1128" s="13" t="s">
        <v>735</v>
      </c>
      <c r="B1128" s="5"/>
      <c r="C1128" s="6" t="str">
        <f t="shared" si="17"/>
        <v/>
      </c>
    </row>
    <row r="1129" spans="1:3" x14ac:dyDescent="0.25">
      <c r="A1129" s="13">
        <v>33</v>
      </c>
      <c r="B1129" s="5" t="s">
        <v>736</v>
      </c>
      <c r="C1129" s="6" t="str">
        <f t="shared" si="17"/>
        <v>GRUPO</v>
      </c>
    </row>
    <row r="1130" spans="1:3" x14ac:dyDescent="0.25">
      <c r="A1130" s="13">
        <v>3305</v>
      </c>
      <c r="B1130" s="5" t="s">
        <v>737</v>
      </c>
      <c r="C1130" s="6" t="str">
        <f t="shared" si="17"/>
        <v>CUENTA</v>
      </c>
    </row>
    <row r="1131" spans="1:3" x14ac:dyDescent="0.25">
      <c r="A1131" s="13">
        <v>330505</v>
      </c>
      <c r="B1131" s="5" t="s">
        <v>738</v>
      </c>
      <c r="C1131" s="6" t="str">
        <f t="shared" si="17"/>
        <v>SUBCUENTA</v>
      </c>
    </row>
    <row r="1132" spans="1:3" x14ac:dyDescent="0.25">
      <c r="A1132" s="13">
        <v>330510</v>
      </c>
      <c r="B1132" s="5" t="s">
        <v>739</v>
      </c>
      <c r="C1132" s="6" t="str">
        <f t="shared" si="17"/>
        <v>SUBCUENTA</v>
      </c>
    </row>
    <row r="1133" spans="1:3" x14ac:dyDescent="0.25">
      <c r="A1133" s="13">
        <v>330515</v>
      </c>
      <c r="B1133" s="5" t="s">
        <v>740</v>
      </c>
      <c r="C1133" s="6" t="str">
        <f t="shared" si="17"/>
        <v>SUBCUENTA</v>
      </c>
    </row>
    <row r="1134" spans="1:3" x14ac:dyDescent="0.25">
      <c r="A1134" s="13">
        <v>330517</v>
      </c>
      <c r="B1134" s="5" t="s">
        <v>741</v>
      </c>
      <c r="C1134" s="6" t="str">
        <f t="shared" si="17"/>
        <v>SUBCUENTA</v>
      </c>
    </row>
    <row r="1135" spans="1:3" x14ac:dyDescent="0.25">
      <c r="A1135" s="13">
        <v>330520</v>
      </c>
      <c r="B1135" s="5" t="s">
        <v>742</v>
      </c>
      <c r="C1135" s="6" t="str">
        <f t="shared" si="17"/>
        <v>SUBCUENTA</v>
      </c>
    </row>
    <row r="1136" spans="1:3" x14ac:dyDescent="0.25">
      <c r="A1136" s="13">
        <v>330525</v>
      </c>
      <c r="B1136" s="5" t="s">
        <v>743</v>
      </c>
      <c r="C1136" s="6" t="str">
        <f t="shared" si="17"/>
        <v>SUBCUENTA</v>
      </c>
    </row>
    <row r="1137" spans="1:3" x14ac:dyDescent="0.25">
      <c r="A1137" s="13">
        <v>330530</v>
      </c>
      <c r="B1137" s="5" t="s">
        <v>744</v>
      </c>
      <c r="C1137" s="6" t="str">
        <f t="shared" si="17"/>
        <v>SUBCUENTA</v>
      </c>
    </row>
    <row r="1138" spans="1:3" x14ac:dyDescent="0.25">
      <c r="A1138" s="13">
        <v>330535</v>
      </c>
      <c r="B1138" s="5" t="s">
        <v>745</v>
      </c>
      <c r="C1138" s="6" t="str">
        <f t="shared" si="17"/>
        <v>SUBCUENTA</v>
      </c>
    </row>
    <row r="1139" spans="1:3" x14ac:dyDescent="0.25">
      <c r="A1139" s="13">
        <v>330595</v>
      </c>
      <c r="B1139" s="5" t="s">
        <v>64</v>
      </c>
      <c r="C1139" s="6" t="str">
        <f t="shared" si="17"/>
        <v>SUBCUENTA</v>
      </c>
    </row>
    <row r="1140" spans="1:3" x14ac:dyDescent="0.25">
      <c r="A1140" s="13">
        <v>3310</v>
      </c>
      <c r="B1140" s="5" t="s">
        <v>746</v>
      </c>
      <c r="C1140" s="6" t="str">
        <f t="shared" si="17"/>
        <v>CUENTA</v>
      </c>
    </row>
    <row r="1141" spans="1:3" x14ac:dyDescent="0.25">
      <c r="A1141" s="13">
        <v>331005</v>
      </c>
      <c r="B1141" s="5" t="s">
        <v>747</v>
      </c>
      <c r="C1141" s="6" t="str">
        <f t="shared" si="17"/>
        <v>SUBCUENTA</v>
      </c>
    </row>
    <row r="1142" spans="1:3" x14ac:dyDescent="0.25">
      <c r="A1142" s="13">
        <v>331010</v>
      </c>
      <c r="B1142" s="5" t="s">
        <v>748</v>
      </c>
      <c r="C1142" s="6" t="str">
        <f t="shared" si="17"/>
        <v>SUBCUENTA</v>
      </c>
    </row>
    <row r="1143" spans="1:3" x14ac:dyDescent="0.25">
      <c r="A1143" s="13">
        <v>331015</v>
      </c>
      <c r="B1143" s="5" t="s">
        <v>749</v>
      </c>
      <c r="C1143" s="6" t="str">
        <f t="shared" si="17"/>
        <v>SUBCUENTA</v>
      </c>
    </row>
    <row r="1144" spans="1:3" x14ac:dyDescent="0.25">
      <c r="A1144" s="13">
        <v>331095</v>
      </c>
      <c r="B1144" s="5" t="s">
        <v>64</v>
      </c>
      <c r="C1144" s="6" t="str">
        <f t="shared" si="17"/>
        <v>SUBCUENTA</v>
      </c>
    </row>
    <row r="1145" spans="1:3" x14ac:dyDescent="0.25">
      <c r="A1145" s="13">
        <v>3315</v>
      </c>
      <c r="B1145" s="5" t="s">
        <v>750</v>
      </c>
      <c r="C1145" s="6" t="str">
        <f t="shared" si="17"/>
        <v>CUENTA</v>
      </c>
    </row>
    <row r="1146" spans="1:3" x14ac:dyDescent="0.25">
      <c r="A1146" s="13">
        <v>331505</v>
      </c>
      <c r="B1146" s="5" t="s">
        <v>751</v>
      </c>
      <c r="C1146" s="6" t="str">
        <f t="shared" si="17"/>
        <v>SUBCUENTA</v>
      </c>
    </row>
    <row r="1147" spans="1:3" x14ac:dyDescent="0.25">
      <c r="A1147" s="13">
        <v>331510</v>
      </c>
      <c r="B1147" s="5" t="s">
        <v>747</v>
      </c>
      <c r="C1147" s="6" t="str">
        <f t="shared" si="17"/>
        <v>SUBCUENTA</v>
      </c>
    </row>
    <row r="1148" spans="1:3" x14ac:dyDescent="0.25">
      <c r="A1148" s="13">
        <v>331515</v>
      </c>
      <c r="B1148" s="5" t="s">
        <v>749</v>
      </c>
      <c r="C1148" s="6" t="str">
        <f t="shared" si="17"/>
        <v>SUBCUENTA</v>
      </c>
    </row>
    <row r="1149" spans="1:3" x14ac:dyDescent="0.25">
      <c r="A1149" s="13">
        <v>331520</v>
      </c>
      <c r="B1149" s="5" t="s">
        <v>752</v>
      </c>
      <c r="C1149" s="6" t="str">
        <f t="shared" si="17"/>
        <v>SUBCUENTA</v>
      </c>
    </row>
    <row r="1150" spans="1:3" x14ac:dyDescent="0.25">
      <c r="A1150" s="13">
        <v>331525</v>
      </c>
      <c r="B1150" s="5" t="s">
        <v>753</v>
      </c>
      <c r="C1150" s="6" t="str">
        <f t="shared" si="17"/>
        <v>SUBCUENTA</v>
      </c>
    </row>
    <row r="1151" spans="1:3" x14ac:dyDescent="0.25">
      <c r="A1151" s="13">
        <v>331530</v>
      </c>
      <c r="B1151" s="5" t="s">
        <v>754</v>
      </c>
      <c r="C1151" s="6" t="str">
        <f t="shared" si="17"/>
        <v>SUBCUENTA</v>
      </c>
    </row>
    <row r="1152" spans="1:3" x14ac:dyDescent="0.25">
      <c r="A1152" s="13">
        <v>331535</v>
      </c>
      <c r="B1152" s="5" t="s">
        <v>755</v>
      </c>
      <c r="C1152" s="6" t="str">
        <f t="shared" si="17"/>
        <v>SUBCUENTA</v>
      </c>
    </row>
    <row r="1153" spans="1:3" x14ac:dyDescent="0.25">
      <c r="A1153" s="13">
        <v>331540</v>
      </c>
      <c r="B1153" s="5" t="s">
        <v>756</v>
      </c>
      <c r="C1153" s="6" t="str">
        <f t="shared" si="17"/>
        <v>SUBCUENTA</v>
      </c>
    </row>
    <row r="1154" spans="1:3" x14ac:dyDescent="0.25">
      <c r="A1154" s="13">
        <v>331545</v>
      </c>
      <c r="B1154" s="5" t="s">
        <v>757</v>
      </c>
      <c r="C1154" s="6" t="str">
        <f t="shared" si="17"/>
        <v>SUBCUENTA</v>
      </c>
    </row>
    <row r="1155" spans="1:3" x14ac:dyDescent="0.25">
      <c r="A1155" s="13">
        <v>331595</v>
      </c>
      <c r="B1155" s="5" t="s">
        <v>64</v>
      </c>
      <c r="C1155" s="6" t="str">
        <f t="shared" si="17"/>
        <v>SUBCUENTA</v>
      </c>
    </row>
    <row r="1156" spans="1:3" x14ac:dyDescent="0.25">
      <c r="A1156" s="13">
        <v>34</v>
      </c>
      <c r="B1156" s="5" t="s">
        <v>758</v>
      </c>
      <c r="C1156" s="6" t="str">
        <f t="shared" si="17"/>
        <v>GRUPO</v>
      </c>
    </row>
    <row r="1157" spans="1:3" x14ac:dyDescent="0.25">
      <c r="A1157" s="13">
        <v>3405</v>
      </c>
      <c r="B1157" s="5" t="s">
        <v>52</v>
      </c>
      <c r="C1157" s="6" t="str">
        <f t="shared" si="17"/>
        <v>CUENTA</v>
      </c>
    </row>
    <row r="1158" spans="1:3" x14ac:dyDescent="0.25">
      <c r="A1158" s="13">
        <v>340505</v>
      </c>
      <c r="B1158" s="5" t="s">
        <v>759</v>
      </c>
      <c r="C1158" s="6" t="str">
        <f t="shared" si="17"/>
        <v>SUBCUENTA</v>
      </c>
    </row>
    <row r="1159" spans="1:3" x14ac:dyDescent="0.25">
      <c r="A1159" s="13">
        <v>340510</v>
      </c>
      <c r="B1159" s="5" t="s">
        <v>760</v>
      </c>
      <c r="C1159" s="6" t="str">
        <f t="shared" si="17"/>
        <v>SUBCUENTA</v>
      </c>
    </row>
    <row r="1160" spans="1:3" x14ac:dyDescent="0.25">
      <c r="A1160" s="13">
        <v>340515</v>
      </c>
      <c r="B1160" s="5" t="s">
        <v>761</v>
      </c>
      <c r="C1160" s="6" t="str">
        <f t="shared" si="17"/>
        <v>SUBCUENTA</v>
      </c>
    </row>
    <row r="1161" spans="1:3" x14ac:dyDescent="0.25">
      <c r="A1161" s="13">
        <v>340520</v>
      </c>
      <c r="B1161" s="5" t="s">
        <v>762</v>
      </c>
      <c r="C1161" s="6" t="str">
        <f t="shared" si="17"/>
        <v>SUBCUENTA</v>
      </c>
    </row>
    <row r="1162" spans="1:3" x14ac:dyDescent="0.25">
      <c r="A1162" s="13">
        <v>340525</v>
      </c>
      <c r="B1162" s="5" t="s">
        <v>763</v>
      </c>
      <c r="C1162" s="6" t="str">
        <f t="shared" si="17"/>
        <v>SUBCUENTA</v>
      </c>
    </row>
    <row r="1163" spans="1:3" x14ac:dyDescent="0.25">
      <c r="A1163" s="13">
        <v>3410</v>
      </c>
      <c r="B1163" s="5" t="s">
        <v>764</v>
      </c>
      <c r="C1163" s="6" t="str">
        <f t="shared" si="17"/>
        <v>CUENTA</v>
      </c>
    </row>
    <row r="1164" spans="1:3" ht="25.5" x14ac:dyDescent="0.25">
      <c r="A1164" s="13" t="s">
        <v>765</v>
      </c>
      <c r="B1164" s="5"/>
      <c r="C1164" s="6" t="str">
        <f t="shared" si="17"/>
        <v/>
      </c>
    </row>
    <row r="1165" spans="1:3" x14ac:dyDescent="0.25">
      <c r="A1165" s="13">
        <v>3415</v>
      </c>
      <c r="B1165" s="5" t="s">
        <v>766</v>
      </c>
      <c r="C1165" s="6" t="str">
        <f t="shared" si="17"/>
        <v>CUENTA</v>
      </c>
    </row>
    <row r="1166" spans="1:3" ht="25.5" x14ac:dyDescent="0.25">
      <c r="A1166" s="13" t="s">
        <v>767</v>
      </c>
      <c r="B1166" s="5"/>
      <c r="C1166" s="6" t="str">
        <f t="shared" si="17"/>
        <v/>
      </c>
    </row>
    <row r="1167" spans="1:3" x14ac:dyDescent="0.25">
      <c r="A1167" s="13">
        <v>35</v>
      </c>
      <c r="B1167" s="5" t="s">
        <v>768</v>
      </c>
      <c r="C1167" s="6" t="str">
        <f t="shared" si="17"/>
        <v>GRUPO</v>
      </c>
    </row>
    <row r="1168" spans="1:3" x14ac:dyDescent="0.25">
      <c r="A1168" s="13">
        <v>3505</v>
      </c>
      <c r="B1168" s="5" t="s">
        <v>769</v>
      </c>
      <c r="C1168" s="6" t="str">
        <f t="shared" si="17"/>
        <v>CUENTA</v>
      </c>
    </row>
    <row r="1169" spans="1:3" ht="25.5" x14ac:dyDescent="0.25">
      <c r="A1169" s="13" t="s">
        <v>770</v>
      </c>
      <c r="B1169" s="5"/>
      <c r="C1169" s="6" t="str">
        <f t="shared" si="17"/>
        <v/>
      </c>
    </row>
    <row r="1170" spans="1:3" x14ac:dyDescent="0.25">
      <c r="A1170" s="13">
        <v>3510</v>
      </c>
      <c r="B1170" s="5" t="s">
        <v>771</v>
      </c>
      <c r="C1170" s="6" t="str">
        <f t="shared" si="17"/>
        <v>CUENTA</v>
      </c>
    </row>
    <row r="1171" spans="1:3" ht="25.5" x14ac:dyDescent="0.25">
      <c r="A1171" s="13" t="s">
        <v>772</v>
      </c>
      <c r="B1171" s="5"/>
      <c r="C1171" s="6" t="str">
        <f t="shared" si="17"/>
        <v/>
      </c>
    </row>
    <row r="1172" spans="1:3" x14ac:dyDescent="0.25">
      <c r="A1172" s="13">
        <v>36</v>
      </c>
      <c r="B1172" s="5" t="s">
        <v>773</v>
      </c>
      <c r="C1172" s="6" t="str">
        <f t="shared" si="17"/>
        <v>GRUPO</v>
      </c>
    </row>
    <row r="1173" spans="1:3" x14ac:dyDescent="0.25">
      <c r="A1173" s="13">
        <v>3605</v>
      </c>
      <c r="B1173" s="5" t="s">
        <v>774</v>
      </c>
      <c r="C1173" s="6" t="str">
        <f t="shared" si="17"/>
        <v>CUENTA</v>
      </c>
    </row>
    <row r="1174" spans="1:3" x14ac:dyDescent="0.25">
      <c r="A1174" s="13">
        <v>360505</v>
      </c>
      <c r="B1174" s="5" t="s">
        <v>774</v>
      </c>
      <c r="C1174" s="6" t="str">
        <f t="shared" si="17"/>
        <v>SUBCUENTA</v>
      </c>
    </row>
    <row r="1175" spans="1:3" x14ac:dyDescent="0.25">
      <c r="A1175" s="13">
        <v>360510</v>
      </c>
      <c r="B1175" s="5" t="s">
        <v>775</v>
      </c>
      <c r="C1175" s="6" t="str">
        <f t="shared" si="17"/>
        <v>SUBCUENTA</v>
      </c>
    </row>
    <row r="1176" spans="1:3" x14ac:dyDescent="0.25">
      <c r="A1176" s="13">
        <v>3610</v>
      </c>
      <c r="B1176" s="5" t="s">
        <v>776</v>
      </c>
      <c r="C1176" s="6" t="str">
        <f t="shared" si="17"/>
        <v>CUENTA</v>
      </c>
    </row>
    <row r="1177" spans="1:3" x14ac:dyDescent="0.25">
      <c r="A1177" s="13">
        <v>361005</v>
      </c>
      <c r="B1177" s="5" t="s">
        <v>776</v>
      </c>
      <c r="C1177" s="6" t="str">
        <f t="shared" si="17"/>
        <v>SUBCUENTA</v>
      </c>
    </row>
    <row r="1178" spans="1:3" x14ac:dyDescent="0.25">
      <c r="A1178" s="13">
        <v>361010</v>
      </c>
      <c r="B1178" s="5" t="s">
        <v>777</v>
      </c>
      <c r="C1178" s="6" t="str">
        <f t="shared" ref="C1178:C1241" si="18">IF(LEN(A1178)=1,"CLASE",IF(LEN(A1178)=2,"GRUPO",IF(LEN(A1178)=4,"CUENTA",IF(LEN(A1178)=6,"SUBCUENTA",""))))</f>
        <v>SUBCUENTA</v>
      </c>
    </row>
    <row r="1179" spans="1:3" x14ac:dyDescent="0.25">
      <c r="A1179" s="13">
        <v>37</v>
      </c>
      <c r="B1179" s="5" t="s">
        <v>778</v>
      </c>
      <c r="C1179" s="6" t="str">
        <f t="shared" si="18"/>
        <v>GRUPO</v>
      </c>
    </row>
    <row r="1180" spans="1:3" x14ac:dyDescent="0.25">
      <c r="A1180" s="13">
        <v>3705</v>
      </c>
      <c r="B1180" s="5" t="s">
        <v>779</v>
      </c>
      <c r="C1180" s="6" t="str">
        <f t="shared" si="18"/>
        <v>CUENTA</v>
      </c>
    </row>
    <row r="1181" spans="1:3" ht="25.5" x14ac:dyDescent="0.25">
      <c r="A1181" s="13" t="s">
        <v>780</v>
      </c>
      <c r="B1181" s="5"/>
      <c r="C1181" s="6" t="str">
        <f t="shared" si="18"/>
        <v/>
      </c>
    </row>
    <row r="1182" spans="1:3" x14ac:dyDescent="0.25">
      <c r="A1182" s="13">
        <v>3710</v>
      </c>
      <c r="B1182" s="5" t="s">
        <v>781</v>
      </c>
      <c r="C1182" s="6" t="str">
        <f t="shared" si="18"/>
        <v>CUENTA</v>
      </c>
    </row>
    <row r="1183" spans="1:3" ht="25.5" x14ac:dyDescent="0.25">
      <c r="A1183" s="13" t="s">
        <v>782</v>
      </c>
      <c r="B1183" s="5"/>
      <c r="C1183" s="6" t="str">
        <f t="shared" si="18"/>
        <v/>
      </c>
    </row>
    <row r="1184" spans="1:3" x14ac:dyDescent="0.25">
      <c r="A1184" s="13">
        <v>38</v>
      </c>
      <c r="B1184" s="5" t="s">
        <v>783</v>
      </c>
      <c r="C1184" s="6" t="str">
        <f t="shared" si="18"/>
        <v>GRUPO</v>
      </c>
    </row>
    <row r="1185" spans="1:3" x14ac:dyDescent="0.25">
      <c r="A1185" s="13">
        <v>3805</v>
      </c>
      <c r="B1185" s="5" t="s">
        <v>460</v>
      </c>
      <c r="C1185" s="6" t="str">
        <f t="shared" si="18"/>
        <v>CUENTA</v>
      </c>
    </row>
    <row r="1186" spans="1:3" x14ac:dyDescent="0.25">
      <c r="A1186" s="13">
        <v>380505</v>
      </c>
      <c r="B1186" s="5" t="s">
        <v>37</v>
      </c>
      <c r="C1186" s="6" t="str">
        <f t="shared" si="18"/>
        <v>SUBCUENTA</v>
      </c>
    </row>
    <row r="1187" spans="1:3" x14ac:dyDescent="0.25">
      <c r="A1187" s="13">
        <v>380510</v>
      </c>
      <c r="B1187" s="5" t="s">
        <v>53</v>
      </c>
      <c r="C1187" s="6" t="str">
        <f t="shared" si="18"/>
        <v>SUBCUENTA</v>
      </c>
    </row>
    <row r="1188" spans="1:3" x14ac:dyDescent="0.25">
      <c r="A1188" s="13">
        <v>380515</v>
      </c>
      <c r="B1188" s="5" t="s">
        <v>98</v>
      </c>
      <c r="C1188" s="6" t="str">
        <f t="shared" si="18"/>
        <v>SUBCUENTA</v>
      </c>
    </row>
    <row r="1189" spans="1:3" x14ac:dyDescent="0.25">
      <c r="A1189" s="13">
        <v>3810</v>
      </c>
      <c r="B1189" s="5" t="s">
        <v>461</v>
      </c>
      <c r="C1189" s="6" t="str">
        <f t="shared" si="18"/>
        <v>CUENTA</v>
      </c>
    </row>
    <row r="1190" spans="1:3" x14ac:dyDescent="0.25">
      <c r="A1190" s="13">
        <v>381004</v>
      </c>
      <c r="B1190" s="5" t="s">
        <v>238</v>
      </c>
      <c r="C1190" s="6" t="str">
        <f t="shared" si="18"/>
        <v>SUBCUENTA</v>
      </c>
    </row>
    <row r="1191" spans="1:3" x14ac:dyDescent="0.25">
      <c r="A1191" s="13">
        <v>381006</v>
      </c>
      <c r="B1191" s="5" t="s">
        <v>265</v>
      </c>
      <c r="C1191" s="6" t="str">
        <f t="shared" si="18"/>
        <v>SUBCUENTA</v>
      </c>
    </row>
    <row r="1192" spans="1:3" x14ac:dyDescent="0.25">
      <c r="A1192" s="13">
        <v>381008</v>
      </c>
      <c r="B1192" s="5" t="s">
        <v>270</v>
      </c>
      <c r="C1192" s="6" t="str">
        <f t="shared" si="18"/>
        <v>SUBCUENTA</v>
      </c>
    </row>
    <row r="1193" spans="1:3" x14ac:dyDescent="0.25">
      <c r="A1193" s="13">
        <v>381012</v>
      </c>
      <c r="B1193" s="5" t="s">
        <v>277</v>
      </c>
      <c r="C1193" s="6" t="str">
        <f t="shared" si="18"/>
        <v>SUBCUENTA</v>
      </c>
    </row>
    <row r="1194" spans="1:3" x14ac:dyDescent="0.25">
      <c r="A1194" s="13">
        <v>381016</v>
      </c>
      <c r="B1194" s="5" t="s">
        <v>278</v>
      </c>
      <c r="C1194" s="6" t="str">
        <f t="shared" si="18"/>
        <v>SUBCUENTA</v>
      </c>
    </row>
    <row r="1195" spans="1:3" x14ac:dyDescent="0.25">
      <c r="A1195" s="13">
        <v>381020</v>
      </c>
      <c r="B1195" s="5" t="s">
        <v>279</v>
      </c>
      <c r="C1195" s="6" t="str">
        <f t="shared" si="18"/>
        <v>SUBCUENTA</v>
      </c>
    </row>
    <row r="1196" spans="1:3" x14ac:dyDescent="0.25">
      <c r="A1196" s="13">
        <v>381024</v>
      </c>
      <c r="B1196" s="5" t="s">
        <v>384</v>
      </c>
      <c r="C1196" s="6" t="str">
        <f t="shared" si="18"/>
        <v>SUBCUENTA</v>
      </c>
    </row>
    <row r="1197" spans="1:3" x14ac:dyDescent="0.25">
      <c r="A1197" s="13">
        <v>381028</v>
      </c>
      <c r="B1197" s="5" t="s">
        <v>281</v>
      </c>
      <c r="C1197" s="6" t="str">
        <f t="shared" si="18"/>
        <v>SUBCUENTA</v>
      </c>
    </row>
    <row r="1198" spans="1:3" x14ac:dyDescent="0.25">
      <c r="A1198" s="13">
        <v>381032</v>
      </c>
      <c r="B1198" s="5" t="s">
        <v>282</v>
      </c>
      <c r="C1198" s="6" t="str">
        <f t="shared" si="18"/>
        <v>SUBCUENTA</v>
      </c>
    </row>
    <row r="1199" spans="1:3" x14ac:dyDescent="0.25">
      <c r="A1199" s="13">
        <v>381036</v>
      </c>
      <c r="B1199" s="5" t="s">
        <v>283</v>
      </c>
      <c r="C1199" s="6" t="str">
        <f t="shared" si="18"/>
        <v>SUBCUENTA</v>
      </c>
    </row>
    <row r="1200" spans="1:3" x14ac:dyDescent="0.25">
      <c r="A1200" s="13">
        <v>381040</v>
      </c>
      <c r="B1200" s="5" t="s">
        <v>284</v>
      </c>
      <c r="C1200" s="6" t="str">
        <f t="shared" si="18"/>
        <v>SUBCUENTA</v>
      </c>
    </row>
    <row r="1201" spans="1:3" x14ac:dyDescent="0.25">
      <c r="A1201" s="13">
        <v>381044</v>
      </c>
      <c r="B1201" s="5" t="s">
        <v>285</v>
      </c>
      <c r="C1201" s="6" t="str">
        <f t="shared" si="18"/>
        <v>SUBCUENTA</v>
      </c>
    </row>
    <row r="1202" spans="1:3" x14ac:dyDescent="0.25">
      <c r="A1202" s="13">
        <v>381048</v>
      </c>
      <c r="B1202" s="5" t="s">
        <v>271</v>
      </c>
      <c r="C1202" s="6" t="str">
        <f t="shared" si="18"/>
        <v>SUBCUENTA</v>
      </c>
    </row>
    <row r="1203" spans="1:3" x14ac:dyDescent="0.25">
      <c r="A1203" s="13">
        <v>381052</v>
      </c>
      <c r="B1203" s="5" t="s">
        <v>367</v>
      </c>
      <c r="C1203" s="6" t="str">
        <f t="shared" si="18"/>
        <v>SUBCUENTA</v>
      </c>
    </row>
    <row r="1204" spans="1:3" x14ac:dyDescent="0.25">
      <c r="A1204" s="13">
        <v>381056</v>
      </c>
      <c r="B1204" s="5" t="s">
        <v>254</v>
      </c>
      <c r="C1204" s="6" t="str">
        <f t="shared" si="18"/>
        <v>SUBCUENTA</v>
      </c>
    </row>
    <row r="1205" spans="1:3" x14ac:dyDescent="0.25">
      <c r="A1205" s="13">
        <v>381060</v>
      </c>
      <c r="B1205" s="5" t="s">
        <v>370</v>
      </c>
      <c r="C1205" s="6" t="str">
        <f t="shared" si="18"/>
        <v>SUBCUENTA</v>
      </c>
    </row>
    <row r="1206" spans="1:3" x14ac:dyDescent="0.25">
      <c r="A1206" s="13">
        <v>381064</v>
      </c>
      <c r="B1206" s="5" t="s">
        <v>272</v>
      </c>
      <c r="C1206" s="6" t="str">
        <f t="shared" si="18"/>
        <v>SUBCUENTA</v>
      </c>
    </row>
    <row r="1207" spans="1:3" x14ac:dyDescent="0.25">
      <c r="A1207" s="13">
        <v>381068</v>
      </c>
      <c r="B1207" s="5" t="s">
        <v>377</v>
      </c>
      <c r="C1207" s="6" t="str">
        <f t="shared" si="18"/>
        <v>SUBCUENTA</v>
      </c>
    </row>
    <row r="1208" spans="1:3" x14ac:dyDescent="0.25">
      <c r="A1208" s="13">
        <v>381072</v>
      </c>
      <c r="B1208" s="5" t="s">
        <v>273</v>
      </c>
      <c r="C1208" s="6" t="str">
        <f t="shared" si="18"/>
        <v>SUBCUENTA</v>
      </c>
    </row>
    <row r="1209" spans="1:3" x14ac:dyDescent="0.25">
      <c r="A1209" s="13">
        <v>381076</v>
      </c>
      <c r="B1209" s="5" t="s">
        <v>381</v>
      </c>
      <c r="C1209" s="6" t="str">
        <f t="shared" si="18"/>
        <v>SUBCUENTA</v>
      </c>
    </row>
    <row r="1210" spans="1:3" x14ac:dyDescent="0.25">
      <c r="A1210" s="13">
        <v>381080</v>
      </c>
      <c r="B1210" s="5" t="s">
        <v>235</v>
      </c>
      <c r="C1210" s="6" t="str">
        <f t="shared" si="18"/>
        <v>SUBCUENTA</v>
      </c>
    </row>
    <row r="1211" spans="1:3" x14ac:dyDescent="0.25">
      <c r="A1211" s="13">
        <v>3895</v>
      </c>
      <c r="B1211" s="5" t="s">
        <v>462</v>
      </c>
      <c r="C1211" s="6" t="str">
        <f t="shared" si="18"/>
        <v>CUENTA</v>
      </c>
    </row>
    <row r="1212" spans="1:3" x14ac:dyDescent="0.25">
      <c r="A1212" s="13">
        <v>389505</v>
      </c>
      <c r="B1212" s="5" t="s">
        <v>449</v>
      </c>
      <c r="C1212" s="6" t="str">
        <f t="shared" si="18"/>
        <v>SUBCUENTA</v>
      </c>
    </row>
    <row r="1213" spans="1:3" x14ac:dyDescent="0.25">
      <c r="A1213" s="13">
        <v>389510</v>
      </c>
      <c r="B1213" s="5" t="s">
        <v>454</v>
      </c>
      <c r="C1213" s="6" t="str">
        <f t="shared" si="18"/>
        <v>SUBCUENTA</v>
      </c>
    </row>
    <row r="1214" spans="1:3" x14ac:dyDescent="0.25">
      <c r="A1214" s="13">
        <v>389515</v>
      </c>
      <c r="B1214" s="5" t="s">
        <v>456</v>
      </c>
      <c r="C1214" s="6" t="str">
        <f t="shared" si="18"/>
        <v>SUBCUENTA</v>
      </c>
    </row>
    <row r="1215" spans="1:3" x14ac:dyDescent="0.25">
      <c r="A1215" s="13">
        <v>389520</v>
      </c>
      <c r="B1215" s="5" t="s">
        <v>463</v>
      </c>
      <c r="C1215" s="6" t="str">
        <f t="shared" si="18"/>
        <v>SUBCUENTA</v>
      </c>
    </row>
    <row r="1216" spans="1:3" x14ac:dyDescent="0.25">
      <c r="A1216" s="13">
        <v>4</v>
      </c>
      <c r="B1216" s="5" t="s">
        <v>784</v>
      </c>
      <c r="C1216" s="6" t="str">
        <f t="shared" si="18"/>
        <v>CLASE</v>
      </c>
    </row>
    <row r="1217" spans="1:3" x14ac:dyDescent="0.25">
      <c r="A1217" s="13">
        <v>41</v>
      </c>
      <c r="B1217" s="5" t="s">
        <v>785</v>
      </c>
      <c r="C1217" s="6" t="str">
        <f t="shared" si="18"/>
        <v>GRUPO</v>
      </c>
    </row>
    <row r="1218" spans="1:3" x14ac:dyDescent="0.25">
      <c r="A1218" s="13">
        <v>4105</v>
      </c>
      <c r="B1218" s="5" t="s">
        <v>38</v>
      </c>
      <c r="C1218" s="6" t="str">
        <f t="shared" si="18"/>
        <v>CUENTA</v>
      </c>
    </row>
    <row r="1219" spans="1:3" x14ac:dyDescent="0.25">
      <c r="A1219" s="13">
        <v>410505</v>
      </c>
      <c r="B1219" s="5" t="s">
        <v>786</v>
      </c>
      <c r="C1219" s="6" t="str">
        <f t="shared" si="18"/>
        <v>SUBCUENTA</v>
      </c>
    </row>
    <row r="1220" spans="1:3" x14ac:dyDescent="0.25">
      <c r="A1220" s="13">
        <v>410510</v>
      </c>
      <c r="B1220" s="5" t="s">
        <v>787</v>
      </c>
      <c r="C1220" s="6" t="str">
        <f t="shared" si="18"/>
        <v>SUBCUENTA</v>
      </c>
    </row>
    <row r="1221" spans="1:3" x14ac:dyDescent="0.25">
      <c r="A1221" s="13">
        <v>410515</v>
      </c>
      <c r="B1221" s="5" t="s">
        <v>788</v>
      </c>
      <c r="C1221" s="6" t="str">
        <f t="shared" si="18"/>
        <v>SUBCUENTA</v>
      </c>
    </row>
    <row r="1222" spans="1:3" x14ac:dyDescent="0.25">
      <c r="A1222" s="13">
        <v>410520</v>
      </c>
      <c r="B1222" s="5" t="s">
        <v>789</v>
      </c>
      <c r="C1222" s="6" t="str">
        <f t="shared" si="18"/>
        <v>SUBCUENTA</v>
      </c>
    </row>
    <row r="1223" spans="1:3" x14ac:dyDescent="0.25">
      <c r="A1223" s="13">
        <v>410525</v>
      </c>
      <c r="B1223" s="5" t="s">
        <v>790</v>
      </c>
      <c r="C1223" s="6" t="str">
        <f t="shared" si="18"/>
        <v>SUBCUENTA</v>
      </c>
    </row>
    <row r="1224" spans="1:3" x14ac:dyDescent="0.25">
      <c r="A1224" s="13">
        <v>410530</v>
      </c>
      <c r="B1224" s="5" t="s">
        <v>791</v>
      </c>
      <c r="C1224" s="6" t="str">
        <f t="shared" si="18"/>
        <v>SUBCUENTA</v>
      </c>
    </row>
    <row r="1225" spans="1:3" x14ac:dyDescent="0.25">
      <c r="A1225" s="13">
        <v>410535</v>
      </c>
      <c r="B1225" s="5" t="s">
        <v>792</v>
      </c>
      <c r="C1225" s="6" t="str">
        <f t="shared" si="18"/>
        <v>SUBCUENTA</v>
      </c>
    </row>
    <row r="1226" spans="1:3" x14ac:dyDescent="0.25">
      <c r="A1226" s="13">
        <v>410540</v>
      </c>
      <c r="B1226" s="5" t="s">
        <v>793</v>
      </c>
      <c r="C1226" s="6" t="str">
        <f t="shared" si="18"/>
        <v>SUBCUENTA</v>
      </c>
    </row>
    <row r="1227" spans="1:3" x14ac:dyDescent="0.25">
      <c r="A1227" s="13">
        <v>410545</v>
      </c>
      <c r="B1227" s="5" t="s">
        <v>794</v>
      </c>
      <c r="C1227" s="6" t="str">
        <f t="shared" si="18"/>
        <v>SUBCUENTA</v>
      </c>
    </row>
    <row r="1228" spans="1:3" x14ac:dyDescent="0.25">
      <c r="A1228" s="13">
        <v>410550</v>
      </c>
      <c r="B1228" s="5" t="s">
        <v>795</v>
      </c>
      <c r="C1228" s="6" t="str">
        <f t="shared" si="18"/>
        <v>SUBCUENTA</v>
      </c>
    </row>
    <row r="1229" spans="1:3" x14ac:dyDescent="0.25">
      <c r="A1229" s="13">
        <v>410555</v>
      </c>
      <c r="B1229" s="5" t="s">
        <v>796</v>
      </c>
      <c r="C1229" s="6" t="str">
        <f t="shared" si="18"/>
        <v>SUBCUENTA</v>
      </c>
    </row>
    <row r="1230" spans="1:3" x14ac:dyDescent="0.25">
      <c r="A1230" s="13">
        <v>410560</v>
      </c>
      <c r="B1230" s="5" t="s">
        <v>797</v>
      </c>
      <c r="C1230" s="6" t="str">
        <f t="shared" si="18"/>
        <v>SUBCUENTA</v>
      </c>
    </row>
    <row r="1231" spans="1:3" x14ac:dyDescent="0.25">
      <c r="A1231" s="13">
        <v>410565</v>
      </c>
      <c r="B1231" s="5" t="s">
        <v>798</v>
      </c>
      <c r="C1231" s="6" t="str">
        <f t="shared" si="18"/>
        <v>SUBCUENTA</v>
      </c>
    </row>
    <row r="1232" spans="1:3" x14ac:dyDescent="0.25">
      <c r="A1232" s="13">
        <v>410570</v>
      </c>
      <c r="B1232" s="5" t="s">
        <v>799</v>
      </c>
      <c r="C1232" s="6" t="str">
        <f t="shared" si="18"/>
        <v>SUBCUENTA</v>
      </c>
    </row>
    <row r="1233" spans="1:3" x14ac:dyDescent="0.25">
      <c r="A1233" s="13">
        <v>410575</v>
      </c>
      <c r="B1233" s="5" t="s">
        <v>800</v>
      </c>
      <c r="C1233" s="6" t="str">
        <f t="shared" si="18"/>
        <v>SUBCUENTA</v>
      </c>
    </row>
    <row r="1234" spans="1:3" x14ac:dyDescent="0.25">
      <c r="A1234" s="13">
        <v>410580</v>
      </c>
      <c r="B1234" s="5" t="s">
        <v>801</v>
      </c>
      <c r="C1234" s="6" t="str">
        <f t="shared" si="18"/>
        <v>SUBCUENTA</v>
      </c>
    </row>
    <row r="1235" spans="1:3" x14ac:dyDescent="0.25">
      <c r="A1235" s="13">
        <v>410599</v>
      </c>
      <c r="B1235" s="5" t="s">
        <v>52</v>
      </c>
      <c r="C1235" s="6" t="str">
        <f t="shared" si="18"/>
        <v>SUBCUENTA</v>
      </c>
    </row>
    <row r="1236" spans="1:3" x14ac:dyDescent="0.25">
      <c r="A1236" s="13">
        <v>4110</v>
      </c>
      <c r="B1236" s="5" t="s">
        <v>39</v>
      </c>
      <c r="C1236" s="6" t="str">
        <f t="shared" si="18"/>
        <v>CUENTA</v>
      </c>
    </row>
    <row r="1237" spans="1:3" x14ac:dyDescent="0.25">
      <c r="A1237" s="13">
        <v>411005</v>
      </c>
      <c r="B1237" s="5" t="s">
        <v>802</v>
      </c>
      <c r="C1237" s="6" t="str">
        <f t="shared" si="18"/>
        <v>SUBCUENTA</v>
      </c>
    </row>
    <row r="1238" spans="1:3" x14ac:dyDescent="0.25">
      <c r="A1238" s="13">
        <v>411010</v>
      </c>
      <c r="B1238" s="5" t="s">
        <v>803</v>
      </c>
      <c r="C1238" s="6" t="str">
        <f t="shared" si="18"/>
        <v>SUBCUENTA</v>
      </c>
    </row>
    <row r="1239" spans="1:3" x14ac:dyDescent="0.25">
      <c r="A1239" s="13">
        <v>411095</v>
      </c>
      <c r="B1239" s="5" t="s">
        <v>804</v>
      </c>
      <c r="C1239" s="6" t="str">
        <f t="shared" si="18"/>
        <v>SUBCUENTA</v>
      </c>
    </row>
    <row r="1240" spans="1:3" x14ac:dyDescent="0.25">
      <c r="A1240" s="13">
        <v>411099</v>
      </c>
      <c r="B1240" s="5" t="s">
        <v>52</v>
      </c>
      <c r="C1240" s="6" t="str">
        <f t="shared" si="18"/>
        <v>SUBCUENTA</v>
      </c>
    </row>
    <row r="1241" spans="1:3" x14ac:dyDescent="0.25">
      <c r="A1241" s="13">
        <v>4115</v>
      </c>
      <c r="B1241" s="5" t="s">
        <v>40</v>
      </c>
      <c r="C1241" s="6" t="str">
        <f t="shared" si="18"/>
        <v>CUENTA</v>
      </c>
    </row>
    <row r="1242" spans="1:3" x14ac:dyDescent="0.25">
      <c r="A1242" s="13">
        <v>411505</v>
      </c>
      <c r="B1242" s="5" t="s">
        <v>805</v>
      </c>
      <c r="C1242" s="6" t="str">
        <f t="shared" ref="C1242:C1305" si="19">IF(LEN(A1242)=1,"CLASE",IF(LEN(A1242)=2,"GRUPO",IF(LEN(A1242)=4,"CUENTA",IF(LEN(A1242)=6,"SUBCUENTA",""))))</f>
        <v>SUBCUENTA</v>
      </c>
    </row>
    <row r="1243" spans="1:3" x14ac:dyDescent="0.25">
      <c r="A1243" s="13">
        <v>411510</v>
      </c>
      <c r="B1243" s="5" t="s">
        <v>806</v>
      </c>
      <c r="C1243" s="6" t="str">
        <f t="shared" si="19"/>
        <v>SUBCUENTA</v>
      </c>
    </row>
    <row r="1244" spans="1:3" x14ac:dyDescent="0.25">
      <c r="A1244" s="13">
        <v>411512</v>
      </c>
      <c r="B1244" s="5" t="s">
        <v>807</v>
      </c>
      <c r="C1244" s="6" t="str">
        <f t="shared" si="19"/>
        <v>SUBCUENTA</v>
      </c>
    </row>
    <row r="1245" spans="1:3" x14ac:dyDescent="0.25">
      <c r="A1245" s="13">
        <v>411514</v>
      </c>
      <c r="B1245" s="5" t="s">
        <v>808</v>
      </c>
      <c r="C1245" s="6" t="str">
        <f t="shared" si="19"/>
        <v>SUBCUENTA</v>
      </c>
    </row>
    <row r="1246" spans="1:3" x14ac:dyDescent="0.25">
      <c r="A1246" s="13">
        <v>411515</v>
      </c>
      <c r="B1246" s="5" t="s">
        <v>809</v>
      </c>
      <c r="C1246" s="6" t="str">
        <f t="shared" si="19"/>
        <v>SUBCUENTA</v>
      </c>
    </row>
    <row r="1247" spans="1:3" x14ac:dyDescent="0.25">
      <c r="A1247" s="13">
        <v>411520</v>
      </c>
      <c r="B1247" s="5" t="s">
        <v>810</v>
      </c>
      <c r="C1247" s="6" t="str">
        <f t="shared" si="19"/>
        <v>SUBCUENTA</v>
      </c>
    </row>
    <row r="1248" spans="1:3" x14ac:dyDescent="0.25">
      <c r="A1248" s="13">
        <v>411525</v>
      </c>
      <c r="B1248" s="5" t="s">
        <v>811</v>
      </c>
      <c r="C1248" s="6" t="str">
        <f t="shared" si="19"/>
        <v>SUBCUENTA</v>
      </c>
    </row>
    <row r="1249" spans="1:3" x14ac:dyDescent="0.25">
      <c r="A1249" s="13">
        <v>411527</v>
      </c>
      <c r="B1249" s="5" t="s">
        <v>812</v>
      </c>
      <c r="C1249" s="6" t="str">
        <f t="shared" si="19"/>
        <v>SUBCUENTA</v>
      </c>
    </row>
    <row r="1250" spans="1:3" x14ac:dyDescent="0.25">
      <c r="A1250" s="13">
        <v>411528</v>
      </c>
      <c r="B1250" s="5" t="s">
        <v>813</v>
      </c>
      <c r="C1250" s="6" t="str">
        <f t="shared" si="19"/>
        <v>SUBCUENTA</v>
      </c>
    </row>
    <row r="1251" spans="1:3" x14ac:dyDescent="0.25">
      <c r="A1251" s="13">
        <v>411530</v>
      </c>
      <c r="B1251" s="5" t="s">
        <v>814</v>
      </c>
      <c r="C1251" s="6" t="str">
        <f t="shared" si="19"/>
        <v>SUBCUENTA</v>
      </c>
    </row>
    <row r="1252" spans="1:3" x14ac:dyDescent="0.25">
      <c r="A1252" s="13">
        <v>411532</v>
      </c>
      <c r="B1252" s="5" t="s">
        <v>815</v>
      </c>
      <c r="C1252" s="6" t="str">
        <f t="shared" si="19"/>
        <v>SUBCUENTA</v>
      </c>
    </row>
    <row r="1253" spans="1:3" x14ac:dyDescent="0.25">
      <c r="A1253" s="13">
        <v>411595</v>
      </c>
      <c r="B1253" s="5" t="s">
        <v>804</v>
      </c>
      <c r="C1253" s="6" t="str">
        <f t="shared" si="19"/>
        <v>SUBCUENTA</v>
      </c>
    </row>
    <row r="1254" spans="1:3" x14ac:dyDescent="0.25">
      <c r="A1254" s="13">
        <v>411599</v>
      </c>
      <c r="B1254" s="5" t="s">
        <v>52</v>
      </c>
      <c r="C1254" s="6" t="str">
        <f t="shared" si="19"/>
        <v>SUBCUENTA</v>
      </c>
    </row>
    <row r="1255" spans="1:3" x14ac:dyDescent="0.25">
      <c r="A1255" s="13">
        <v>4120</v>
      </c>
      <c r="B1255" s="5" t="s">
        <v>816</v>
      </c>
      <c r="C1255" s="6" t="str">
        <f t="shared" si="19"/>
        <v>CUENTA</v>
      </c>
    </row>
    <row r="1256" spans="1:3" x14ac:dyDescent="0.25">
      <c r="A1256" s="13">
        <v>412001</v>
      </c>
      <c r="B1256" s="5" t="s">
        <v>817</v>
      </c>
      <c r="C1256" s="6" t="str">
        <f t="shared" si="19"/>
        <v>SUBCUENTA</v>
      </c>
    </row>
    <row r="1257" spans="1:3" x14ac:dyDescent="0.25">
      <c r="A1257" s="13">
        <v>412002</v>
      </c>
      <c r="B1257" s="5" t="s">
        <v>818</v>
      </c>
      <c r="C1257" s="6" t="str">
        <f t="shared" si="19"/>
        <v>SUBCUENTA</v>
      </c>
    </row>
    <row r="1258" spans="1:3" x14ac:dyDescent="0.25">
      <c r="A1258" s="13">
        <v>412003</v>
      </c>
      <c r="B1258" s="5" t="s">
        <v>819</v>
      </c>
      <c r="C1258" s="6" t="str">
        <f t="shared" si="19"/>
        <v>SUBCUENTA</v>
      </c>
    </row>
    <row r="1259" spans="1:3" x14ac:dyDescent="0.25">
      <c r="A1259" s="13">
        <v>412004</v>
      </c>
      <c r="B1259" s="5" t="s">
        <v>820</v>
      </c>
      <c r="C1259" s="6" t="str">
        <f t="shared" si="19"/>
        <v>SUBCUENTA</v>
      </c>
    </row>
    <row r="1260" spans="1:3" x14ac:dyDescent="0.25">
      <c r="A1260" s="13">
        <v>412005</v>
      </c>
      <c r="B1260" s="5" t="s">
        <v>821</v>
      </c>
      <c r="C1260" s="6" t="str">
        <f t="shared" si="19"/>
        <v>SUBCUENTA</v>
      </c>
    </row>
    <row r="1261" spans="1:3" x14ac:dyDescent="0.25">
      <c r="A1261" s="13">
        <v>412006</v>
      </c>
      <c r="B1261" s="5" t="s">
        <v>822</v>
      </c>
      <c r="C1261" s="6" t="str">
        <f t="shared" si="19"/>
        <v>SUBCUENTA</v>
      </c>
    </row>
    <row r="1262" spans="1:3" x14ac:dyDescent="0.25">
      <c r="A1262" s="13">
        <v>412007</v>
      </c>
      <c r="B1262" s="5" t="s">
        <v>823</v>
      </c>
      <c r="C1262" s="6" t="str">
        <f t="shared" si="19"/>
        <v>SUBCUENTA</v>
      </c>
    </row>
    <row r="1263" spans="1:3" x14ac:dyDescent="0.25">
      <c r="A1263" s="13">
        <v>412008</v>
      </c>
      <c r="B1263" s="5" t="s">
        <v>824</v>
      </c>
      <c r="C1263" s="6" t="str">
        <f t="shared" si="19"/>
        <v>SUBCUENTA</v>
      </c>
    </row>
    <row r="1264" spans="1:3" x14ac:dyDescent="0.25">
      <c r="A1264" s="13">
        <v>412009</v>
      </c>
      <c r="B1264" s="5" t="s">
        <v>825</v>
      </c>
      <c r="C1264" s="6" t="str">
        <f t="shared" si="19"/>
        <v>SUBCUENTA</v>
      </c>
    </row>
    <row r="1265" spans="1:3" x14ac:dyDescent="0.25">
      <c r="A1265" s="13">
        <v>412010</v>
      </c>
      <c r="B1265" s="5" t="s">
        <v>826</v>
      </c>
      <c r="C1265" s="6" t="str">
        <f t="shared" si="19"/>
        <v>SUBCUENTA</v>
      </c>
    </row>
    <row r="1266" spans="1:3" x14ac:dyDescent="0.25">
      <c r="A1266" s="13">
        <v>412011</v>
      </c>
      <c r="B1266" s="5" t="s">
        <v>827</v>
      </c>
      <c r="C1266" s="6" t="str">
        <f t="shared" si="19"/>
        <v>SUBCUENTA</v>
      </c>
    </row>
    <row r="1267" spans="1:3" x14ac:dyDescent="0.25">
      <c r="A1267" s="13">
        <v>412012</v>
      </c>
      <c r="B1267" s="5" t="s">
        <v>828</v>
      </c>
      <c r="C1267" s="6" t="str">
        <f t="shared" si="19"/>
        <v>SUBCUENTA</v>
      </c>
    </row>
    <row r="1268" spans="1:3" x14ac:dyDescent="0.25">
      <c r="A1268" s="13">
        <v>412013</v>
      </c>
      <c r="B1268" s="5" t="s">
        <v>829</v>
      </c>
      <c r="C1268" s="6" t="str">
        <f t="shared" si="19"/>
        <v>SUBCUENTA</v>
      </c>
    </row>
    <row r="1269" spans="1:3" x14ac:dyDescent="0.25">
      <c r="A1269" s="13">
        <v>412014</v>
      </c>
      <c r="B1269" s="5" t="s">
        <v>830</v>
      </c>
      <c r="C1269" s="6" t="str">
        <f t="shared" si="19"/>
        <v>SUBCUENTA</v>
      </c>
    </row>
    <row r="1270" spans="1:3" x14ac:dyDescent="0.25">
      <c r="A1270" s="13">
        <v>412015</v>
      </c>
      <c r="B1270" s="5" t="s">
        <v>831</v>
      </c>
      <c r="C1270" s="6" t="str">
        <f t="shared" si="19"/>
        <v>SUBCUENTA</v>
      </c>
    </row>
    <row r="1271" spans="1:3" x14ac:dyDescent="0.25">
      <c r="A1271" s="13">
        <v>412016</v>
      </c>
      <c r="B1271" s="5" t="s">
        <v>832</v>
      </c>
      <c r="C1271" s="6" t="str">
        <f t="shared" si="19"/>
        <v>SUBCUENTA</v>
      </c>
    </row>
    <row r="1272" spans="1:3" x14ac:dyDescent="0.25">
      <c r="A1272" s="13">
        <v>412017</v>
      </c>
      <c r="B1272" s="5" t="s">
        <v>833</v>
      </c>
      <c r="C1272" s="6" t="str">
        <f t="shared" si="19"/>
        <v>SUBCUENTA</v>
      </c>
    </row>
    <row r="1273" spans="1:3" x14ac:dyDescent="0.25">
      <c r="A1273" s="13">
        <v>412018</v>
      </c>
      <c r="B1273" s="5" t="s">
        <v>834</v>
      </c>
      <c r="C1273" s="6" t="str">
        <f t="shared" si="19"/>
        <v>SUBCUENTA</v>
      </c>
    </row>
    <row r="1274" spans="1:3" x14ac:dyDescent="0.25">
      <c r="A1274" s="13">
        <v>412019</v>
      </c>
      <c r="B1274" s="5" t="s">
        <v>835</v>
      </c>
      <c r="C1274" s="6" t="str">
        <f t="shared" si="19"/>
        <v>SUBCUENTA</v>
      </c>
    </row>
    <row r="1275" spans="1:3" x14ac:dyDescent="0.25">
      <c r="A1275" s="13">
        <v>412020</v>
      </c>
      <c r="B1275" s="5" t="s">
        <v>836</v>
      </c>
      <c r="C1275" s="6" t="str">
        <f t="shared" si="19"/>
        <v>SUBCUENTA</v>
      </c>
    </row>
    <row r="1276" spans="1:3" x14ac:dyDescent="0.25">
      <c r="A1276" s="13">
        <v>412021</v>
      </c>
      <c r="B1276" s="5" t="s">
        <v>837</v>
      </c>
      <c r="C1276" s="6" t="str">
        <f t="shared" si="19"/>
        <v>SUBCUENTA</v>
      </c>
    </row>
    <row r="1277" spans="1:3" x14ac:dyDescent="0.25">
      <c r="A1277" s="13">
        <v>412022</v>
      </c>
      <c r="B1277" s="5" t="s">
        <v>838</v>
      </c>
      <c r="C1277" s="6" t="str">
        <f t="shared" si="19"/>
        <v>SUBCUENTA</v>
      </c>
    </row>
    <row r="1278" spans="1:3" x14ac:dyDescent="0.25">
      <c r="A1278" s="13">
        <v>412023</v>
      </c>
      <c r="B1278" s="5" t="s">
        <v>839</v>
      </c>
      <c r="C1278" s="6" t="str">
        <f t="shared" si="19"/>
        <v>SUBCUENTA</v>
      </c>
    </row>
    <row r="1279" spans="1:3" x14ac:dyDescent="0.25">
      <c r="A1279" s="13">
        <v>412024</v>
      </c>
      <c r="B1279" s="5" t="s">
        <v>840</v>
      </c>
      <c r="C1279" s="6" t="str">
        <f t="shared" si="19"/>
        <v>SUBCUENTA</v>
      </c>
    </row>
    <row r="1280" spans="1:3" x14ac:dyDescent="0.25">
      <c r="A1280" s="13">
        <v>412025</v>
      </c>
      <c r="B1280" s="5" t="s">
        <v>841</v>
      </c>
      <c r="C1280" s="6" t="str">
        <f t="shared" si="19"/>
        <v>SUBCUENTA</v>
      </c>
    </row>
    <row r="1281" spans="1:3" x14ac:dyDescent="0.25">
      <c r="A1281" s="13">
        <v>412026</v>
      </c>
      <c r="B1281" s="5" t="s">
        <v>842</v>
      </c>
      <c r="C1281" s="6" t="str">
        <f t="shared" si="19"/>
        <v>SUBCUENTA</v>
      </c>
    </row>
    <row r="1282" spans="1:3" x14ac:dyDescent="0.25">
      <c r="A1282" s="13">
        <v>412027</v>
      </c>
      <c r="B1282" s="5" t="s">
        <v>843</v>
      </c>
      <c r="C1282" s="6" t="str">
        <f t="shared" si="19"/>
        <v>SUBCUENTA</v>
      </c>
    </row>
    <row r="1283" spans="1:3" x14ac:dyDescent="0.25">
      <c r="A1283" s="13">
        <v>412028</v>
      </c>
      <c r="B1283" s="5" t="s">
        <v>844</v>
      </c>
      <c r="C1283" s="6" t="str">
        <f t="shared" si="19"/>
        <v>SUBCUENTA</v>
      </c>
    </row>
    <row r="1284" spans="1:3" x14ac:dyDescent="0.25">
      <c r="A1284" s="13">
        <v>412029</v>
      </c>
      <c r="B1284" s="5" t="s">
        <v>845</v>
      </c>
      <c r="C1284" s="6" t="str">
        <f t="shared" si="19"/>
        <v>SUBCUENTA</v>
      </c>
    </row>
    <row r="1285" spans="1:3" x14ac:dyDescent="0.25">
      <c r="A1285" s="13">
        <v>412030</v>
      </c>
      <c r="B1285" s="5" t="s">
        <v>846</v>
      </c>
      <c r="C1285" s="6" t="str">
        <f t="shared" si="19"/>
        <v>SUBCUENTA</v>
      </c>
    </row>
    <row r="1286" spans="1:3" x14ac:dyDescent="0.25">
      <c r="A1286" s="13">
        <v>412031</v>
      </c>
      <c r="B1286" s="5" t="s">
        <v>847</v>
      </c>
      <c r="C1286" s="6" t="str">
        <f t="shared" si="19"/>
        <v>SUBCUENTA</v>
      </c>
    </row>
    <row r="1287" spans="1:3" x14ac:dyDescent="0.25">
      <c r="A1287" s="13">
        <v>412032</v>
      </c>
      <c r="B1287" s="5" t="s">
        <v>848</v>
      </c>
      <c r="C1287" s="6" t="str">
        <f t="shared" si="19"/>
        <v>SUBCUENTA</v>
      </c>
    </row>
    <row r="1288" spans="1:3" x14ac:dyDescent="0.25">
      <c r="A1288" s="13">
        <v>412033</v>
      </c>
      <c r="B1288" s="5" t="s">
        <v>849</v>
      </c>
      <c r="C1288" s="6" t="str">
        <f t="shared" si="19"/>
        <v>SUBCUENTA</v>
      </c>
    </row>
    <row r="1289" spans="1:3" x14ac:dyDescent="0.25">
      <c r="A1289" s="13">
        <v>412034</v>
      </c>
      <c r="B1289" s="5" t="s">
        <v>850</v>
      </c>
      <c r="C1289" s="6" t="str">
        <f t="shared" si="19"/>
        <v>SUBCUENTA</v>
      </c>
    </row>
    <row r="1290" spans="1:3" x14ac:dyDescent="0.25">
      <c r="A1290" s="13">
        <v>412035</v>
      </c>
      <c r="B1290" s="5" t="s">
        <v>851</v>
      </c>
      <c r="C1290" s="6" t="str">
        <f t="shared" si="19"/>
        <v>SUBCUENTA</v>
      </c>
    </row>
    <row r="1291" spans="1:3" x14ac:dyDescent="0.25">
      <c r="A1291" s="13">
        <v>412036</v>
      </c>
      <c r="B1291" s="5" t="s">
        <v>852</v>
      </c>
      <c r="C1291" s="6" t="str">
        <f t="shared" si="19"/>
        <v>SUBCUENTA</v>
      </c>
    </row>
    <row r="1292" spans="1:3" x14ac:dyDescent="0.25">
      <c r="A1292" s="13">
        <v>412037</v>
      </c>
      <c r="B1292" s="5" t="s">
        <v>853</v>
      </c>
      <c r="C1292" s="6" t="str">
        <f t="shared" si="19"/>
        <v>SUBCUENTA</v>
      </c>
    </row>
    <row r="1293" spans="1:3" x14ac:dyDescent="0.25">
      <c r="A1293" s="13">
        <v>412038</v>
      </c>
      <c r="B1293" s="5" t="s">
        <v>854</v>
      </c>
      <c r="C1293" s="6" t="str">
        <f t="shared" si="19"/>
        <v>SUBCUENTA</v>
      </c>
    </row>
    <row r="1294" spans="1:3" x14ac:dyDescent="0.25">
      <c r="A1294" s="13">
        <v>412039</v>
      </c>
      <c r="B1294" s="5" t="s">
        <v>855</v>
      </c>
      <c r="C1294" s="6" t="str">
        <f t="shared" si="19"/>
        <v>SUBCUENTA</v>
      </c>
    </row>
    <row r="1295" spans="1:3" x14ac:dyDescent="0.25">
      <c r="A1295" s="13">
        <v>412040</v>
      </c>
      <c r="B1295" s="5" t="s">
        <v>856</v>
      </c>
      <c r="C1295" s="6" t="str">
        <f t="shared" si="19"/>
        <v>SUBCUENTA</v>
      </c>
    </row>
    <row r="1296" spans="1:3" x14ac:dyDescent="0.25">
      <c r="A1296" s="13">
        <v>412041</v>
      </c>
      <c r="B1296" s="5" t="s">
        <v>857</v>
      </c>
      <c r="C1296" s="6" t="str">
        <f t="shared" si="19"/>
        <v>SUBCUENTA</v>
      </c>
    </row>
    <row r="1297" spans="1:3" x14ac:dyDescent="0.25">
      <c r="A1297" s="13">
        <v>412042</v>
      </c>
      <c r="B1297" s="5" t="s">
        <v>858</v>
      </c>
      <c r="C1297" s="6" t="str">
        <f t="shared" si="19"/>
        <v>SUBCUENTA</v>
      </c>
    </row>
    <row r="1298" spans="1:3" x14ac:dyDescent="0.25">
      <c r="A1298" s="13">
        <v>412043</v>
      </c>
      <c r="B1298" s="5" t="s">
        <v>859</v>
      </c>
      <c r="C1298" s="6" t="str">
        <f t="shared" si="19"/>
        <v>SUBCUENTA</v>
      </c>
    </row>
    <row r="1299" spans="1:3" x14ac:dyDescent="0.25">
      <c r="A1299" s="13">
        <v>412044</v>
      </c>
      <c r="B1299" s="5" t="s">
        <v>860</v>
      </c>
      <c r="C1299" s="6" t="str">
        <f t="shared" si="19"/>
        <v>SUBCUENTA</v>
      </c>
    </row>
    <row r="1300" spans="1:3" x14ac:dyDescent="0.25">
      <c r="A1300" s="13">
        <v>412045</v>
      </c>
      <c r="B1300" s="5" t="s">
        <v>861</v>
      </c>
      <c r="C1300" s="6" t="str">
        <f t="shared" si="19"/>
        <v>SUBCUENTA</v>
      </c>
    </row>
    <row r="1301" spans="1:3" x14ac:dyDescent="0.25">
      <c r="A1301" s="13">
        <v>412046</v>
      </c>
      <c r="B1301" s="5" t="s">
        <v>862</v>
      </c>
      <c r="C1301" s="6" t="str">
        <f t="shared" si="19"/>
        <v>SUBCUENTA</v>
      </c>
    </row>
    <row r="1302" spans="1:3" x14ac:dyDescent="0.25">
      <c r="A1302" s="13">
        <v>412047</v>
      </c>
      <c r="B1302" s="5" t="s">
        <v>863</v>
      </c>
      <c r="C1302" s="6" t="str">
        <f t="shared" si="19"/>
        <v>SUBCUENTA</v>
      </c>
    </row>
    <row r="1303" spans="1:3" x14ac:dyDescent="0.25">
      <c r="A1303" s="13">
        <v>412048</v>
      </c>
      <c r="B1303" s="5" t="s">
        <v>864</v>
      </c>
      <c r="C1303" s="6" t="str">
        <f t="shared" si="19"/>
        <v>SUBCUENTA</v>
      </c>
    </row>
    <row r="1304" spans="1:3" x14ac:dyDescent="0.25">
      <c r="A1304" s="13">
        <v>412049</v>
      </c>
      <c r="B1304" s="5" t="s">
        <v>865</v>
      </c>
      <c r="C1304" s="6" t="str">
        <f t="shared" si="19"/>
        <v>SUBCUENTA</v>
      </c>
    </row>
    <row r="1305" spans="1:3" x14ac:dyDescent="0.25">
      <c r="A1305" s="13">
        <v>412050</v>
      </c>
      <c r="B1305" s="5" t="s">
        <v>866</v>
      </c>
      <c r="C1305" s="6" t="str">
        <f t="shared" si="19"/>
        <v>SUBCUENTA</v>
      </c>
    </row>
    <row r="1306" spans="1:3" x14ac:dyDescent="0.25">
      <c r="A1306" s="13">
        <v>412051</v>
      </c>
      <c r="B1306" s="5" t="s">
        <v>867</v>
      </c>
      <c r="C1306" s="6" t="str">
        <f t="shared" ref="C1306:C1369" si="20">IF(LEN(A1306)=1,"CLASE",IF(LEN(A1306)=2,"GRUPO",IF(LEN(A1306)=4,"CUENTA",IF(LEN(A1306)=6,"SUBCUENTA",""))))</f>
        <v>SUBCUENTA</v>
      </c>
    </row>
    <row r="1307" spans="1:3" x14ac:dyDescent="0.25">
      <c r="A1307" s="13">
        <v>412052</v>
      </c>
      <c r="B1307" s="5" t="s">
        <v>868</v>
      </c>
      <c r="C1307" s="6" t="str">
        <f t="shared" si="20"/>
        <v>SUBCUENTA</v>
      </c>
    </row>
    <row r="1308" spans="1:3" x14ac:dyDescent="0.25">
      <c r="A1308" s="13">
        <v>412053</v>
      </c>
      <c r="B1308" s="5" t="s">
        <v>869</v>
      </c>
      <c r="C1308" s="6" t="str">
        <f t="shared" si="20"/>
        <v>SUBCUENTA</v>
      </c>
    </row>
    <row r="1309" spans="1:3" x14ac:dyDescent="0.25">
      <c r="A1309" s="13">
        <v>412054</v>
      </c>
      <c r="B1309" s="5" t="s">
        <v>870</v>
      </c>
      <c r="C1309" s="6" t="str">
        <f t="shared" si="20"/>
        <v>SUBCUENTA</v>
      </c>
    </row>
    <row r="1310" spans="1:3" x14ac:dyDescent="0.25">
      <c r="A1310" s="13">
        <v>412055</v>
      </c>
      <c r="B1310" s="5" t="s">
        <v>871</v>
      </c>
      <c r="C1310" s="6" t="str">
        <f t="shared" si="20"/>
        <v>SUBCUENTA</v>
      </c>
    </row>
    <row r="1311" spans="1:3" x14ac:dyDescent="0.25">
      <c r="A1311" s="13">
        <v>412056</v>
      </c>
      <c r="B1311" s="5" t="s">
        <v>872</v>
      </c>
      <c r="C1311" s="6" t="str">
        <f t="shared" si="20"/>
        <v>SUBCUENTA</v>
      </c>
    </row>
    <row r="1312" spans="1:3" x14ac:dyDescent="0.25">
      <c r="A1312" s="13">
        <v>412057</v>
      </c>
      <c r="B1312" s="5" t="s">
        <v>873</v>
      </c>
      <c r="C1312" s="6" t="str">
        <f t="shared" si="20"/>
        <v>SUBCUENTA</v>
      </c>
    </row>
    <row r="1313" spans="1:3" x14ac:dyDescent="0.25">
      <c r="A1313" s="13">
        <v>412058</v>
      </c>
      <c r="B1313" s="5" t="s">
        <v>874</v>
      </c>
      <c r="C1313" s="6" t="str">
        <f t="shared" si="20"/>
        <v>SUBCUENTA</v>
      </c>
    </row>
    <row r="1314" spans="1:3" x14ac:dyDescent="0.25">
      <c r="A1314" s="13">
        <v>412059</v>
      </c>
      <c r="B1314" s="5" t="s">
        <v>875</v>
      </c>
      <c r="C1314" s="6" t="str">
        <f t="shared" si="20"/>
        <v>SUBCUENTA</v>
      </c>
    </row>
    <row r="1315" spans="1:3" x14ac:dyDescent="0.25">
      <c r="A1315" s="13">
        <v>412060</v>
      </c>
      <c r="B1315" s="5" t="s">
        <v>876</v>
      </c>
      <c r="C1315" s="6" t="str">
        <f t="shared" si="20"/>
        <v>SUBCUENTA</v>
      </c>
    </row>
    <row r="1316" spans="1:3" x14ac:dyDescent="0.25">
      <c r="A1316" s="13">
        <v>412061</v>
      </c>
      <c r="B1316" s="5" t="s">
        <v>877</v>
      </c>
      <c r="C1316" s="6" t="str">
        <f t="shared" si="20"/>
        <v>SUBCUENTA</v>
      </c>
    </row>
    <row r="1317" spans="1:3" x14ac:dyDescent="0.25">
      <c r="A1317" s="13">
        <v>412062</v>
      </c>
      <c r="B1317" s="5" t="s">
        <v>878</v>
      </c>
      <c r="C1317" s="6" t="str">
        <f t="shared" si="20"/>
        <v>SUBCUENTA</v>
      </c>
    </row>
    <row r="1318" spans="1:3" x14ac:dyDescent="0.25">
      <c r="A1318" s="13">
        <v>412063</v>
      </c>
      <c r="B1318" s="5" t="s">
        <v>879</v>
      </c>
      <c r="C1318" s="6" t="str">
        <f t="shared" si="20"/>
        <v>SUBCUENTA</v>
      </c>
    </row>
    <row r="1319" spans="1:3" x14ac:dyDescent="0.25">
      <c r="A1319" s="13">
        <v>412064</v>
      </c>
      <c r="B1319" s="5" t="s">
        <v>880</v>
      </c>
      <c r="C1319" s="6" t="str">
        <f t="shared" si="20"/>
        <v>SUBCUENTA</v>
      </c>
    </row>
    <row r="1320" spans="1:3" x14ac:dyDescent="0.25">
      <c r="A1320" s="13">
        <v>412065</v>
      </c>
      <c r="B1320" s="5" t="s">
        <v>881</v>
      </c>
      <c r="C1320" s="6" t="str">
        <f t="shared" si="20"/>
        <v>SUBCUENTA</v>
      </c>
    </row>
    <row r="1321" spans="1:3" x14ac:dyDescent="0.25">
      <c r="A1321" s="13">
        <v>412066</v>
      </c>
      <c r="B1321" s="5" t="s">
        <v>882</v>
      </c>
      <c r="C1321" s="6" t="str">
        <f t="shared" si="20"/>
        <v>SUBCUENTA</v>
      </c>
    </row>
    <row r="1322" spans="1:3" x14ac:dyDescent="0.25">
      <c r="A1322" s="13">
        <v>412067</v>
      </c>
      <c r="B1322" s="5" t="s">
        <v>883</v>
      </c>
      <c r="C1322" s="6" t="str">
        <f t="shared" si="20"/>
        <v>SUBCUENTA</v>
      </c>
    </row>
    <row r="1323" spans="1:3" x14ac:dyDescent="0.25">
      <c r="A1323" s="13">
        <v>412068</v>
      </c>
      <c r="B1323" s="5" t="s">
        <v>884</v>
      </c>
      <c r="C1323" s="6" t="str">
        <f t="shared" si="20"/>
        <v>SUBCUENTA</v>
      </c>
    </row>
    <row r="1324" spans="1:3" x14ac:dyDescent="0.25">
      <c r="A1324" s="13">
        <v>412069</v>
      </c>
      <c r="B1324" s="5" t="s">
        <v>885</v>
      </c>
      <c r="C1324" s="6" t="str">
        <f t="shared" si="20"/>
        <v>SUBCUENTA</v>
      </c>
    </row>
    <row r="1325" spans="1:3" x14ac:dyDescent="0.25">
      <c r="A1325" s="13">
        <v>412070</v>
      </c>
      <c r="B1325" s="5" t="s">
        <v>886</v>
      </c>
      <c r="C1325" s="6" t="str">
        <f t="shared" si="20"/>
        <v>SUBCUENTA</v>
      </c>
    </row>
    <row r="1326" spans="1:3" x14ac:dyDescent="0.25">
      <c r="A1326" s="13">
        <v>412071</v>
      </c>
      <c r="B1326" s="5" t="s">
        <v>887</v>
      </c>
      <c r="C1326" s="6" t="str">
        <f t="shared" si="20"/>
        <v>SUBCUENTA</v>
      </c>
    </row>
    <row r="1327" spans="1:3" x14ac:dyDescent="0.25">
      <c r="A1327" s="13">
        <v>412072</v>
      </c>
      <c r="B1327" s="5" t="s">
        <v>888</v>
      </c>
      <c r="C1327" s="6" t="str">
        <f t="shared" si="20"/>
        <v>SUBCUENTA</v>
      </c>
    </row>
    <row r="1328" spans="1:3" x14ac:dyDescent="0.25">
      <c r="A1328" s="13">
        <v>412073</v>
      </c>
      <c r="B1328" s="5" t="s">
        <v>889</v>
      </c>
      <c r="C1328" s="6" t="str">
        <f t="shared" si="20"/>
        <v>SUBCUENTA</v>
      </c>
    </row>
    <row r="1329" spans="1:3" x14ac:dyDescent="0.25">
      <c r="A1329" s="13">
        <v>412074</v>
      </c>
      <c r="B1329" s="5" t="s">
        <v>890</v>
      </c>
      <c r="C1329" s="6" t="str">
        <f t="shared" si="20"/>
        <v>SUBCUENTA</v>
      </c>
    </row>
    <row r="1330" spans="1:3" x14ac:dyDescent="0.25">
      <c r="A1330" s="13">
        <v>412075</v>
      </c>
      <c r="B1330" s="5" t="s">
        <v>891</v>
      </c>
      <c r="C1330" s="6" t="str">
        <f t="shared" si="20"/>
        <v>SUBCUENTA</v>
      </c>
    </row>
    <row r="1331" spans="1:3" x14ac:dyDescent="0.25">
      <c r="A1331" s="13">
        <v>412076</v>
      </c>
      <c r="B1331" s="5" t="s">
        <v>892</v>
      </c>
      <c r="C1331" s="6" t="str">
        <f t="shared" si="20"/>
        <v>SUBCUENTA</v>
      </c>
    </row>
    <row r="1332" spans="1:3" x14ac:dyDescent="0.25">
      <c r="A1332" s="13">
        <v>412077</v>
      </c>
      <c r="B1332" s="5" t="s">
        <v>893</v>
      </c>
      <c r="C1332" s="6" t="str">
        <f t="shared" si="20"/>
        <v>SUBCUENTA</v>
      </c>
    </row>
    <row r="1333" spans="1:3" x14ac:dyDescent="0.25">
      <c r="A1333" s="13">
        <v>412078</v>
      </c>
      <c r="B1333" s="5" t="s">
        <v>894</v>
      </c>
      <c r="C1333" s="6" t="str">
        <f t="shared" si="20"/>
        <v>SUBCUENTA</v>
      </c>
    </row>
    <row r="1334" spans="1:3" x14ac:dyDescent="0.25">
      <c r="A1334" s="13">
        <v>412079</v>
      </c>
      <c r="B1334" s="5" t="s">
        <v>895</v>
      </c>
      <c r="C1334" s="6" t="str">
        <f t="shared" si="20"/>
        <v>SUBCUENTA</v>
      </c>
    </row>
    <row r="1335" spans="1:3" x14ac:dyDescent="0.25">
      <c r="A1335" s="13">
        <v>412080</v>
      </c>
      <c r="B1335" s="5" t="s">
        <v>896</v>
      </c>
      <c r="C1335" s="6" t="str">
        <f t="shared" si="20"/>
        <v>SUBCUENTA</v>
      </c>
    </row>
    <row r="1336" spans="1:3" x14ac:dyDescent="0.25">
      <c r="A1336" s="13">
        <v>412081</v>
      </c>
      <c r="B1336" s="5" t="s">
        <v>897</v>
      </c>
      <c r="C1336" s="6" t="str">
        <f t="shared" si="20"/>
        <v>SUBCUENTA</v>
      </c>
    </row>
    <row r="1337" spans="1:3" x14ac:dyDescent="0.25">
      <c r="A1337" s="13">
        <v>412082</v>
      </c>
      <c r="B1337" s="5" t="s">
        <v>898</v>
      </c>
      <c r="C1337" s="6" t="str">
        <f t="shared" si="20"/>
        <v>SUBCUENTA</v>
      </c>
    </row>
    <row r="1338" spans="1:3" x14ac:dyDescent="0.25">
      <c r="A1338" s="13">
        <v>412083</v>
      </c>
      <c r="B1338" s="5" t="s">
        <v>899</v>
      </c>
      <c r="C1338" s="6" t="str">
        <f t="shared" si="20"/>
        <v>SUBCUENTA</v>
      </c>
    </row>
    <row r="1339" spans="1:3" x14ac:dyDescent="0.25">
      <c r="A1339" s="13">
        <v>412084</v>
      </c>
      <c r="B1339" s="5" t="s">
        <v>900</v>
      </c>
      <c r="C1339" s="6" t="str">
        <f t="shared" si="20"/>
        <v>SUBCUENTA</v>
      </c>
    </row>
    <row r="1340" spans="1:3" x14ac:dyDescent="0.25">
      <c r="A1340" s="13">
        <v>412085</v>
      </c>
      <c r="B1340" s="5" t="s">
        <v>901</v>
      </c>
      <c r="C1340" s="6" t="str">
        <f t="shared" si="20"/>
        <v>SUBCUENTA</v>
      </c>
    </row>
    <row r="1341" spans="1:3" x14ac:dyDescent="0.25">
      <c r="A1341" s="13">
        <v>412086</v>
      </c>
      <c r="B1341" s="5" t="s">
        <v>902</v>
      </c>
      <c r="C1341" s="6" t="str">
        <f t="shared" si="20"/>
        <v>SUBCUENTA</v>
      </c>
    </row>
    <row r="1342" spans="1:3" x14ac:dyDescent="0.25">
      <c r="A1342" s="13">
        <v>412087</v>
      </c>
      <c r="B1342" s="5" t="s">
        <v>903</v>
      </c>
      <c r="C1342" s="6" t="str">
        <f t="shared" si="20"/>
        <v>SUBCUENTA</v>
      </c>
    </row>
    <row r="1343" spans="1:3" x14ac:dyDescent="0.25">
      <c r="A1343" s="13">
        <v>412088</v>
      </c>
      <c r="B1343" s="5" t="s">
        <v>904</v>
      </c>
      <c r="C1343" s="6" t="str">
        <f t="shared" si="20"/>
        <v>SUBCUENTA</v>
      </c>
    </row>
    <row r="1344" spans="1:3" x14ac:dyDescent="0.25">
      <c r="A1344" s="13">
        <v>412089</v>
      </c>
      <c r="B1344" s="5" t="s">
        <v>905</v>
      </c>
      <c r="C1344" s="6" t="str">
        <f t="shared" si="20"/>
        <v>SUBCUENTA</v>
      </c>
    </row>
    <row r="1345" spans="1:3" x14ac:dyDescent="0.25">
      <c r="A1345" s="13">
        <v>412090</v>
      </c>
      <c r="B1345" s="5" t="s">
        <v>906</v>
      </c>
      <c r="C1345" s="6" t="str">
        <f t="shared" si="20"/>
        <v>SUBCUENTA</v>
      </c>
    </row>
    <row r="1346" spans="1:3" x14ac:dyDescent="0.25">
      <c r="A1346" s="13">
        <v>412091</v>
      </c>
      <c r="B1346" s="5" t="s">
        <v>907</v>
      </c>
      <c r="C1346" s="6" t="str">
        <f t="shared" si="20"/>
        <v>SUBCUENTA</v>
      </c>
    </row>
    <row r="1347" spans="1:3" x14ac:dyDescent="0.25">
      <c r="A1347" s="13">
        <v>412095</v>
      </c>
      <c r="B1347" s="5" t="s">
        <v>908</v>
      </c>
      <c r="C1347" s="6" t="str">
        <f t="shared" si="20"/>
        <v>SUBCUENTA</v>
      </c>
    </row>
    <row r="1348" spans="1:3" x14ac:dyDescent="0.25">
      <c r="A1348" s="13">
        <v>412099</v>
      </c>
      <c r="B1348" s="5" t="s">
        <v>52</v>
      </c>
      <c r="C1348" s="6" t="str">
        <f t="shared" si="20"/>
        <v>SUBCUENTA</v>
      </c>
    </row>
    <row r="1349" spans="1:3" x14ac:dyDescent="0.25">
      <c r="A1349" s="13">
        <v>4125</v>
      </c>
      <c r="B1349" s="5" t="s">
        <v>42</v>
      </c>
      <c r="C1349" s="6" t="str">
        <f t="shared" si="20"/>
        <v>CUENTA</v>
      </c>
    </row>
    <row r="1350" spans="1:3" x14ac:dyDescent="0.25">
      <c r="A1350" s="13">
        <v>412505</v>
      </c>
      <c r="B1350" s="5" t="s">
        <v>909</v>
      </c>
      <c r="C1350" s="6" t="str">
        <f t="shared" si="20"/>
        <v>SUBCUENTA</v>
      </c>
    </row>
    <row r="1351" spans="1:3" x14ac:dyDescent="0.25">
      <c r="A1351" s="13">
        <v>412510</v>
      </c>
      <c r="B1351" s="5" t="s">
        <v>910</v>
      </c>
      <c r="C1351" s="6" t="str">
        <f t="shared" si="20"/>
        <v>SUBCUENTA</v>
      </c>
    </row>
    <row r="1352" spans="1:3" x14ac:dyDescent="0.25">
      <c r="A1352" s="13">
        <v>412515</v>
      </c>
      <c r="B1352" s="5" t="s">
        <v>911</v>
      </c>
      <c r="C1352" s="6" t="str">
        <f t="shared" si="20"/>
        <v>SUBCUENTA</v>
      </c>
    </row>
    <row r="1353" spans="1:3" x14ac:dyDescent="0.25">
      <c r="A1353" s="13">
        <v>412595</v>
      </c>
      <c r="B1353" s="5" t="s">
        <v>804</v>
      </c>
      <c r="C1353" s="6" t="str">
        <f t="shared" si="20"/>
        <v>SUBCUENTA</v>
      </c>
    </row>
    <row r="1354" spans="1:3" x14ac:dyDescent="0.25">
      <c r="A1354" s="13">
        <v>412599</v>
      </c>
      <c r="B1354" s="5" t="s">
        <v>52</v>
      </c>
      <c r="C1354" s="6" t="str">
        <f t="shared" si="20"/>
        <v>SUBCUENTA</v>
      </c>
    </row>
    <row r="1355" spans="1:3" x14ac:dyDescent="0.25">
      <c r="A1355" s="13">
        <v>4130</v>
      </c>
      <c r="B1355" s="5" t="s">
        <v>43</v>
      </c>
      <c r="C1355" s="6" t="str">
        <f t="shared" si="20"/>
        <v>CUENTA</v>
      </c>
    </row>
    <row r="1356" spans="1:3" x14ac:dyDescent="0.25">
      <c r="A1356" s="13">
        <v>413005</v>
      </c>
      <c r="B1356" s="5" t="s">
        <v>912</v>
      </c>
      <c r="C1356" s="6" t="str">
        <f t="shared" si="20"/>
        <v>SUBCUENTA</v>
      </c>
    </row>
    <row r="1357" spans="1:3" x14ac:dyDescent="0.25">
      <c r="A1357" s="13">
        <v>413010</v>
      </c>
      <c r="B1357" s="5" t="s">
        <v>913</v>
      </c>
      <c r="C1357" s="6" t="str">
        <f t="shared" si="20"/>
        <v>SUBCUENTA</v>
      </c>
    </row>
    <row r="1358" spans="1:3" x14ac:dyDescent="0.25">
      <c r="A1358" s="13">
        <v>413015</v>
      </c>
      <c r="B1358" s="5" t="s">
        <v>914</v>
      </c>
      <c r="C1358" s="6" t="str">
        <f t="shared" si="20"/>
        <v>SUBCUENTA</v>
      </c>
    </row>
    <row r="1359" spans="1:3" x14ac:dyDescent="0.25">
      <c r="A1359" s="13">
        <v>413020</v>
      </c>
      <c r="B1359" s="5" t="s">
        <v>915</v>
      </c>
      <c r="C1359" s="6" t="str">
        <f t="shared" si="20"/>
        <v>SUBCUENTA</v>
      </c>
    </row>
    <row r="1360" spans="1:3" x14ac:dyDescent="0.25">
      <c r="A1360" s="13">
        <v>413025</v>
      </c>
      <c r="B1360" s="5" t="s">
        <v>916</v>
      </c>
      <c r="C1360" s="6" t="str">
        <f t="shared" si="20"/>
        <v>SUBCUENTA</v>
      </c>
    </row>
    <row r="1361" spans="1:3" x14ac:dyDescent="0.25">
      <c r="A1361" s="13">
        <v>413095</v>
      </c>
      <c r="B1361" s="5" t="s">
        <v>804</v>
      </c>
      <c r="C1361" s="6" t="str">
        <f t="shared" si="20"/>
        <v>SUBCUENTA</v>
      </c>
    </row>
    <row r="1362" spans="1:3" x14ac:dyDescent="0.25">
      <c r="A1362" s="13">
        <v>413099</v>
      </c>
      <c r="B1362" s="5" t="s">
        <v>52</v>
      </c>
      <c r="C1362" s="6" t="str">
        <f t="shared" si="20"/>
        <v>SUBCUENTA</v>
      </c>
    </row>
    <row r="1363" spans="1:3" x14ac:dyDescent="0.25">
      <c r="A1363" s="13">
        <v>4135</v>
      </c>
      <c r="B1363" s="5" t="s">
        <v>44</v>
      </c>
      <c r="C1363" s="6" t="str">
        <f t="shared" si="20"/>
        <v>CUENTA</v>
      </c>
    </row>
    <row r="1364" spans="1:3" x14ac:dyDescent="0.25">
      <c r="A1364" s="13">
        <v>413502</v>
      </c>
      <c r="B1364" s="5" t="s">
        <v>917</v>
      </c>
      <c r="C1364" s="6" t="str">
        <f t="shared" si="20"/>
        <v>SUBCUENTA</v>
      </c>
    </row>
    <row r="1365" spans="1:3" x14ac:dyDescent="0.25">
      <c r="A1365" s="13">
        <v>413504</v>
      </c>
      <c r="B1365" s="5" t="s">
        <v>918</v>
      </c>
      <c r="C1365" s="6" t="str">
        <f t="shared" si="20"/>
        <v>SUBCUENTA</v>
      </c>
    </row>
    <row r="1366" spans="1:3" x14ac:dyDescent="0.25">
      <c r="A1366" s="13">
        <v>413506</v>
      </c>
      <c r="B1366" s="5" t="s">
        <v>919</v>
      </c>
      <c r="C1366" s="6" t="str">
        <f t="shared" si="20"/>
        <v>SUBCUENTA</v>
      </c>
    </row>
    <row r="1367" spans="1:3" x14ac:dyDescent="0.25">
      <c r="A1367" s="13">
        <v>413508</v>
      </c>
      <c r="B1367" s="5" t="s">
        <v>920</v>
      </c>
      <c r="C1367" s="6" t="str">
        <f t="shared" si="20"/>
        <v>SUBCUENTA</v>
      </c>
    </row>
    <row r="1368" spans="1:3" x14ac:dyDescent="0.25">
      <c r="A1368" s="13">
        <v>413510</v>
      </c>
      <c r="B1368" s="5" t="s">
        <v>921</v>
      </c>
      <c r="C1368" s="6" t="str">
        <f t="shared" si="20"/>
        <v>SUBCUENTA</v>
      </c>
    </row>
    <row r="1369" spans="1:3" x14ac:dyDescent="0.25">
      <c r="A1369" s="13">
        <v>413512</v>
      </c>
      <c r="B1369" s="5" t="s">
        <v>922</v>
      </c>
      <c r="C1369" s="6" t="str">
        <f t="shared" si="20"/>
        <v>SUBCUENTA</v>
      </c>
    </row>
    <row r="1370" spans="1:3" x14ac:dyDescent="0.25">
      <c r="A1370" s="13">
        <v>413514</v>
      </c>
      <c r="B1370" s="5" t="s">
        <v>923</v>
      </c>
      <c r="C1370" s="6" t="str">
        <f t="shared" ref="C1370:C1436" si="21">IF(LEN(A1370)=1,"CLASE",IF(LEN(A1370)=2,"GRUPO",IF(LEN(A1370)=4,"CUENTA",IF(LEN(A1370)=6,"SUBCUENTA",""))))</f>
        <v>SUBCUENTA</v>
      </c>
    </row>
    <row r="1371" spans="1:3" x14ac:dyDescent="0.25">
      <c r="A1371" s="13">
        <v>413516</v>
      </c>
      <c r="B1371" s="5" t="s">
        <v>924</v>
      </c>
      <c r="C1371" s="6" t="str">
        <f t="shared" si="21"/>
        <v>SUBCUENTA</v>
      </c>
    </row>
    <row r="1372" spans="1:3" x14ac:dyDescent="0.25">
      <c r="A1372" s="13">
        <v>413518</v>
      </c>
      <c r="B1372" s="5" t="s">
        <v>925</v>
      </c>
      <c r="C1372" s="6" t="str">
        <f t="shared" si="21"/>
        <v>SUBCUENTA</v>
      </c>
    </row>
    <row r="1373" spans="1:3" x14ac:dyDescent="0.25">
      <c r="A1373" s="13">
        <v>413520</v>
      </c>
      <c r="B1373" s="5" t="s">
        <v>926</v>
      </c>
      <c r="C1373" s="6" t="str">
        <f t="shared" si="21"/>
        <v>SUBCUENTA</v>
      </c>
    </row>
    <row r="1374" spans="1:3" x14ac:dyDescent="0.25">
      <c r="A1374" s="13">
        <v>413522</v>
      </c>
      <c r="B1374" s="5" t="s">
        <v>927</v>
      </c>
      <c r="C1374" s="6" t="str">
        <f t="shared" si="21"/>
        <v>SUBCUENTA</v>
      </c>
    </row>
    <row r="1375" spans="1:3" x14ac:dyDescent="0.25">
      <c r="A1375" s="13">
        <v>413524</v>
      </c>
      <c r="B1375" s="5" t="s">
        <v>928</v>
      </c>
      <c r="C1375" s="6" t="str">
        <f t="shared" si="21"/>
        <v>SUBCUENTA</v>
      </c>
    </row>
    <row r="1376" spans="1:3" x14ac:dyDescent="0.25">
      <c r="A1376" s="13">
        <v>41352401</v>
      </c>
      <c r="B1376" s="5" t="s">
        <v>1564</v>
      </c>
      <c r="C1376" s="6" t="str">
        <f t="shared" si="21"/>
        <v/>
      </c>
    </row>
    <row r="1377" spans="1:3" x14ac:dyDescent="0.25">
      <c r="A1377" s="13">
        <v>41352402</v>
      </c>
      <c r="B1377" s="5" t="s">
        <v>1565</v>
      </c>
      <c r="C1377" s="6" t="str">
        <f t="shared" si="21"/>
        <v/>
      </c>
    </row>
    <row r="1378" spans="1:3" x14ac:dyDescent="0.25">
      <c r="A1378" s="13">
        <v>41352403</v>
      </c>
      <c r="B1378" s="5" t="s">
        <v>1566</v>
      </c>
      <c r="C1378" s="6" t="str">
        <f t="shared" si="21"/>
        <v/>
      </c>
    </row>
    <row r="1379" spans="1:3" x14ac:dyDescent="0.25">
      <c r="A1379" s="13">
        <v>413526</v>
      </c>
      <c r="B1379" s="5" t="s">
        <v>929</v>
      </c>
      <c r="C1379" s="6" t="str">
        <f t="shared" si="21"/>
        <v>SUBCUENTA</v>
      </c>
    </row>
    <row r="1380" spans="1:3" x14ac:dyDescent="0.25">
      <c r="A1380" s="13">
        <v>413528</v>
      </c>
      <c r="B1380" s="5" t="s">
        <v>930</v>
      </c>
      <c r="C1380" s="6" t="str">
        <f t="shared" si="21"/>
        <v>SUBCUENTA</v>
      </c>
    </row>
    <row r="1381" spans="1:3" x14ac:dyDescent="0.25">
      <c r="A1381" s="13">
        <v>413530</v>
      </c>
      <c r="B1381" s="5" t="s">
        <v>931</v>
      </c>
      <c r="C1381" s="6" t="str">
        <f t="shared" si="21"/>
        <v>SUBCUENTA</v>
      </c>
    </row>
    <row r="1382" spans="1:3" x14ac:dyDescent="0.25">
      <c r="A1382" s="13">
        <v>413532</v>
      </c>
      <c r="B1382" s="5" t="s">
        <v>932</v>
      </c>
      <c r="C1382" s="6" t="str">
        <f t="shared" si="21"/>
        <v>SUBCUENTA</v>
      </c>
    </row>
    <row r="1383" spans="1:3" x14ac:dyDescent="0.25">
      <c r="A1383" s="13">
        <v>413534</v>
      </c>
      <c r="B1383" s="5" t="s">
        <v>933</v>
      </c>
      <c r="C1383" s="6" t="str">
        <f t="shared" si="21"/>
        <v>SUBCUENTA</v>
      </c>
    </row>
    <row r="1384" spans="1:3" x14ac:dyDescent="0.25">
      <c r="A1384" s="13">
        <v>413536</v>
      </c>
      <c r="B1384" s="5" t="s">
        <v>934</v>
      </c>
      <c r="C1384" s="6" t="str">
        <f t="shared" si="21"/>
        <v>SUBCUENTA</v>
      </c>
    </row>
    <row r="1385" spans="1:3" x14ac:dyDescent="0.25">
      <c r="A1385" s="13">
        <v>413538</v>
      </c>
      <c r="B1385" s="5" t="s">
        <v>935</v>
      </c>
      <c r="C1385" s="6" t="str">
        <f t="shared" si="21"/>
        <v>SUBCUENTA</v>
      </c>
    </row>
    <row r="1386" spans="1:3" ht="22.5" x14ac:dyDescent="0.25">
      <c r="A1386" s="13">
        <v>413540</v>
      </c>
      <c r="B1386" s="5" t="s">
        <v>936</v>
      </c>
      <c r="C1386" s="6" t="str">
        <f t="shared" si="21"/>
        <v>SUBCUENTA</v>
      </c>
    </row>
    <row r="1387" spans="1:3" x14ac:dyDescent="0.25">
      <c r="A1387" s="13">
        <v>413542</v>
      </c>
      <c r="B1387" s="5" t="s">
        <v>937</v>
      </c>
      <c r="C1387" s="6" t="str">
        <f t="shared" si="21"/>
        <v>SUBCUENTA</v>
      </c>
    </row>
    <row r="1388" spans="1:3" x14ac:dyDescent="0.25">
      <c r="A1388" s="13">
        <v>413544</v>
      </c>
      <c r="B1388" s="5" t="s">
        <v>938</v>
      </c>
      <c r="C1388" s="6" t="str">
        <f t="shared" si="21"/>
        <v>SUBCUENTA</v>
      </c>
    </row>
    <row r="1389" spans="1:3" x14ac:dyDescent="0.25">
      <c r="A1389" s="13">
        <v>413546</v>
      </c>
      <c r="B1389" s="5" t="s">
        <v>939</v>
      </c>
      <c r="C1389" s="6" t="str">
        <f t="shared" si="21"/>
        <v>SUBCUENTA</v>
      </c>
    </row>
    <row r="1390" spans="1:3" x14ac:dyDescent="0.25">
      <c r="A1390" s="13">
        <v>413548</v>
      </c>
      <c r="B1390" s="5" t="s">
        <v>940</v>
      </c>
      <c r="C1390" s="6" t="str">
        <f t="shared" si="21"/>
        <v>SUBCUENTA</v>
      </c>
    </row>
    <row r="1391" spans="1:3" x14ac:dyDescent="0.25">
      <c r="A1391" s="13">
        <v>413550</v>
      </c>
      <c r="B1391" s="5" t="s">
        <v>941</v>
      </c>
      <c r="C1391" s="6" t="str">
        <f t="shared" si="21"/>
        <v>SUBCUENTA</v>
      </c>
    </row>
    <row r="1392" spans="1:3" x14ac:dyDescent="0.25">
      <c r="A1392" s="13">
        <v>413552</v>
      </c>
      <c r="B1392" s="5" t="s">
        <v>942</v>
      </c>
      <c r="C1392" s="6" t="str">
        <f t="shared" si="21"/>
        <v>SUBCUENTA</v>
      </c>
    </row>
    <row r="1393" spans="1:3" x14ac:dyDescent="0.25">
      <c r="A1393" s="13">
        <v>413554</v>
      </c>
      <c r="B1393" s="5" t="s">
        <v>943</v>
      </c>
      <c r="C1393" s="6" t="str">
        <f t="shared" si="21"/>
        <v>SUBCUENTA</v>
      </c>
    </row>
    <row r="1394" spans="1:3" x14ac:dyDescent="0.25">
      <c r="A1394" s="13">
        <v>413556</v>
      </c>
      <c r="B1394" s="5" t="s">
        <v>944</v>
      </c>
      <c r="C1394" s="6" t="str">
        <f t="shared" si="21"/>
        <v>SUBCUENTA</v>
      </c>
    </row>
    <row r="1395" spans="1:3" x14ac:dyDescent="0.25">
      <c r="A1395" s="13">
        <v>413558</v>
      </c>
      <c r="B1395" s="5" t="s">
        <v>945</v>
      </c>
      <c r="C1395" s="6" t="str">
        <f t="shared" si="21"/>
        <v>SUBCUENTA</v>
      </c>
    </row>
    <row r="1396" spans="1:3" x14ac:dyDescent="0.25">
      <c r="A1396" s="13">
        <v>413560</v>
      </c>
      <c r="B1396" s="5" t="s">
        <v>946</v>
      </c>
      <c r="C1396" s="6" t="str">
        <f t="shared" si="21"/>
        <v>SUBCUENTA</v>
      </c>
    </row>
    <row r="1397" spans="1:3" x14ac:dyDescent="0.25">
      <c r="A1397" s="13">
        <v>413562</v>
      </c>
      <c r="B1397" s="5" t="s">
        <v>947</v>
      </c>
      <c r="C1397" s="6" t="str">
        <f t="shared" si="21"/>
        <v>SUBCUENTA</v>
      </c>
    </row>
    <row r="1398" spans="1:3" x14ac:dyDescent="0.25">
      <c r="A1398" s="13">
        <v>413564</v>
      </c>
      <c r="B1398" s="5" t="s">
        <v>948</v>
      </c>
      <c r="C1398" s="6" t="str">
        <f t="shared" si="21"/>
        <v>SUBCUENTA</v>
      </c>
    </row>
    <row r="1399" spans="1:3" x14ac:dyDescent="0.25">
      <c r="A1399" s="13">
        <v>413566</v>
      </c>
      <c r="B1399" s="5" t="s">
        <v>949</v>
      </c>
      <c r="C1399" s="6" t="str">
        <f t="shared" si="21"/>
        <v>SUBCUENTA</v>
      </c>
    </row>
    <row r="1400" spans="1:3" x14ac:dyDescent="0.25">
      <c r="A1400" s="13">
        <v>413568</v>
      </c>
      <c r="B1400" s="5" t="s">
        <v>950</v>
      </c>
      <c r="C1400" s="6" t="str">
        <f t="shared" si="21"/>
        <v>SUBCUENTA</v>
      </c>
    </row>
    <row r="1401" spans="1:3" x14ac:dyDescent="0.25">
      <c r="A1401" s="13">
        <v>413570</v>
      </c>
      <c r="B1401" s="5" t="s">
        <v>951</v>
      </c>
      <c r="C1401" s="6" t="str">
        <f t="shared" si="21"/>
        <v>SUBCUENTA</v>
      </c>
    </row>
    <row r="1402" spans="1:3" x14ac:dyDescent="0.25">
      <c r="A1402" s="13">
        <v>413572</v>
      </c>
      <c r="B1402" s="5" t="s">
        <v>952</v>
      </c>
      <c r="C1402" s="6" t="str">
        <f t="shared" si="21"/>
        <v>SUBCUENTA</v>
      </c>
    </row>
    <row r="1403" spans="1:3" x14ac:dyDescent="0.25">
      <c r="A1403" s="13">
        <v>413595</v>
      </c>
      <c r="B1403" s="5" t="s">
        <v>953</v>
      </c>
      <c r="C1403" s="6" t="str">
        <f t="shared" si="21"/>
        <v>SUBCUENTA</v>
      </c>
    </row>
    <row r="1404" spans="1:3" x14ac:dyDescent="0.25">
      <c r="A1404" s="13">
        <v>413599</v>
      </c>
      <c r="B1404" s="5" t="s">
        <v>52</v>
      </c>
      <c r="C1404" s="6" t="str">
        <f t="shared" si="21"/>
        <v>SUBCUENTA</v>
      </c>
    </row>
    <row r="1405" spans="1:3" x14ac:dyDescent="0.25">
      <c r="A1405" s="13">
        <v>4140</v>
      </c>
      <c r="B1405" s="5" t="s">
        <v>45</v>
      </c>
      <c r="C1405" s="6" t="str">
        <f t="shared" si="21"/>
        <v>CUENTA</v>
      </c>
    </row>
    <row r="1406" spans="1:3" x14ac:dyDescent="0.25">
      <c r="A1406" s="13">
        <v>414005</v>
      </c>
      <c r="B1406" s="5" t="s">
        <v>954</v>
      </c>
      <c r="C1406" s="6" t="str">
        <f t="shared" si="21"/>
        <v>SUBCUENTA</v>
      </c>
    </row>
    <row r="1407" spans="1:3" x14ac:dyDescent="0.25">
      <c r="A1407" s="13">
        <v>414010</v>
      </c>
      <c r="B1407" s="5" t="s">
        <v>955</v>
      </c>
      <c r="C1407" s="6" t="str">
        <f t="shared" si="21"/>
        <v>SUBCUENTA</v>
      </c>
    </row>
    <row r="1408" spans="1:3" x14ac:dyDescent="0.25">
      <c r="A1408" s="13">
        <v>414015</v>
      </c>
      <c r="B1408" s="5" t="s">
        <v>956</v>
      </c>
      <c r="C1408" s="6" t="str">
        <f t="shared" si="21"/>
        <v>SUBCUENTA</v>
      </c>
    </row>
    <row r="1409" spans="1:3" x14ac:dyDescent="0.25">
      <c r="A1409" s="13">
        <v>414020</v>
      </c>
      <c r="B1409" s="5" t="s">
        <v>957</v>
      </c>
      <c r="C1409" s="6" t="str">
        <f t="shared" si="21"/>
        <v>SUBCUENTA</v>
      </c>
    </row>
    <row r="1410" spans="1:3" x14ac:dyDescent="0.25">
      <c r="A1410" s="13">
        <v>414095</v>
      </c>
      <c r="B1410" s="5" t="s">
        <v>804</v>
      </c>
      <c r="C1410" s="6" t="str">
        <f t="shared" si="21"/>
        <v>SUBCUENTA</v>
      </c>
    </row>
    <row r="1411" spans="1:3" x14ac:dyDescent="0.25">
      <c r="A1411" s="13">
        <v>414099</v>
      </c>
      <c r="B1411" s="5" t="s">
        <v>52</v>
      </c>
      <c r="C1411" s="6" t="str">
        <f t="shared" si="21"/>
        <v>SUBCUENTA</v>
      </c>
    </row>
    <row r="1412" spans="1:3" x14ac:dyDescent="0.25">
      <c r="A1412" s="13">
        <v>4145</v>
      </c>
      <c r="B1412" s="5" t="s">
        <v>46</v>
      </c>
      <c r="C1412" s="6" t="str">
        <f t="shared" si="21"/>
        <v>CUENTA</v>
      </c>
    </row>
    <row r="1413" spans="1:3" x14ac:dyDescent="0.25">
      <c r="A1413" s="13">
        <v>414505</v>
      </c>
      <c r="B1413" s="5" t="s">
        <v>958</v>
      </c>
      <c r="C1413" s="6" t="str">
        <f t="shared" si="21"/>
        <v>SUBCUENTA</v>
      </c>
    </row>
    <row r="1414" spans="1:3" x14ac:dyDescent="0.25">
      <c r="A1414" s="13">
        <v>414510</v>
      </c>
      <c r="B1414" s="5" t="s">
        <v>959</v>
      </c>
      <c r="C1414" s="6" t="str">
        <f t="shared" si="21"/>
        <v>SUBCUENTA</v>
      </c>
    </row>
    <row r="1415" spans="1:3" x14ac:dyDescent="0.25">
      <c r="A1415" s="13">
        <v>414515</v>
      </c>
      <c r="B1415" s="5" t="s">
        <v>960</v>
      </c>
      <c r="C1415" s="6" t="str">
        <f t="shared" si="21"/>
        <v>SUBCUENTA</v>
      </c>
    </row>
    <row r="1416" spans="1:3" x14ac:dyDescent="0.25">
      <c r="A1416" s="13">
        <v>414520</v>
      </c>
      <c r="B1416" s="5" t="s">
        <v>961</v>
      </c>
      <c r="C1416" s="6" t="str">
        <f t="shared" si="21"/>
        <v>SUBCUENTA</v>
      </c>
    </row>
    <row r="1417" spans="1:3" x14ac:dyDescent="0.25">
      <c r="A1417" s="13">
        <v>414525</v>
      </c>
      <c r="B1417" s="5" t="s">
        <v>962</v>
      </c>
      <c r="C1417" s="6" t="str">
        <f t="shared" si="21"/>
        <v>SUBCUENTA</v>
      </c>
    </row>
    <row r="1418" spans="1:3" x14ac:dyDescent="0.25">
      <c r="A1418" s="13">
        <v>414530</v>
      </c>
      <c r="B1418" s="5" t="s">
        <v>963</v>
      </c>
      <c r="C1418" s="6" t="str">
        <f t="shared" si="21"/>
        <v>SUBCUENTA</v>
      </c>
    </row>
    <row r="1419" spans="1:3" x14ac:dyDescent="0.25">
      <c r="A1419" s="13">
        <v>414535</v>
      </c>
      <c r="B1419" s="5" t="s">
        <v>964</v>
      </c>
      <c r="C1419" s="6" t="str">
        <f t="shared" si="21"/>
        <v>SUBCUENTA</v>
      </c>
    </row>
    <row r="1420" spans="1:3" x14ac:dyDescent="0.25">
      <c r="A1420" s="13">
        <v>414540</v>
      </c>
      <c r="B1420" s="5" t="s">
        <v>965</v>
      </c>
      <c r="C1420" s="6" t="str">
        <f t="shared" si="21"/>
        <v>SUBCUENTA</v>
      </c>
    </row>
    <row r="1421" spans="1:3" x14ac:dyDescent="0.25">
      <c r="A1421" s="13">
        <v>414545</v>
      </c>
      <c r="B1421" s="5" t="s">
        <v>966</v>
      </c>
      <c r="C1421" s="6" t="str">
        <f t="shared" si="21"/>
        <v>SUBCUENTA</v>
      </c>
    </row>
    <row r="1422" spans="1:3" x14ac:dyDescent="0.25">
      <c r="A1422" s="13">
        <v>414550</v>
      </c>
      <c r="B1422" s="5" t="s">
        <v>967</v>
      </c>
      <c r="C1422" s="6" t="str">
        <f t="shared" si="21"/>
        <v>SUBCUENTA</v>
      </c>
    </row>
    <row r="1423" spans="1:3" x14ac:dyDescent="0.25">
      <c r="A1423" s="13">
        <v>414555</v>
      </c>
      <c r="B1423" s="5" t="s">
        <v>968</v>
      </c>
      <c r="C1423" s="6" t="str">
        <f t="shared" si="21"/>
        <v>SUBCUENTA</v>
      </c>
    </row>
    <row r="1424" spans="1:3" x14ac:dyDescent="0.25">
      <c r="A1424" s="13">
        <v>414560</v>
      </c>
      <c r="B1424" s="5" t="s">
        <v>969</v>
      </c>
      <c r="C1424" s="6" t="str">
        <f t="shared" si="21"/>
        <v>SUBCUENTA</v>
      </c>
    </row>
    <row r="1425" spans="1:3" x14ac:dyDescent="0.25">
      <c r="A1425" s="13">
        <v>414565</v>
      </c>
      <c r="B1425" s="5" t="s">
        <v>970</v>
      </c>
      <c r="C1425" s="6" t="str">
        <f t="shared" si="21"/>
        <v>SUBCUENTA</v>
      </c>
    </row>
    <row r="1426" spans="1:3" x14ac:dyDescent="0.25">
      <c r="A1426" s="13">
        <v>414570</v>
      </c>
      <c r="B1426" s="5" t="s">
        <v>971</v>
      </c>
      <c r="C1426" s="6" t="str">
        <f t="shared" si="21"/>
        <v>SUBCUENTA</v>
      </c>
    </row>
    <row r="1427" spans="1:3" x14ac:dyDescent="0.25">
      <c r="A1427" s="13">
        <v>414575</v>
      </c>
      <c r="B1427" s="5" t="s">
        <v>972</v>
      </c>
      <c r="C1427" s="6" t="str">
        <f t="shared" si="21"/>
        <v>SUBCUENTA</v>
      </c>
    </row>
    <row r="1428" spans="1:3" x14ac:dyDescent="0.25">
      <c r="A1428" s="13">
        <v>414580</v>
      </c>
      <c r="B1428" s="5" t="s">
        <v>973</v>
      </c>
      <c r="C1428" s="6" t="str">
        <f t="shared" si="21"/>
        <v>SUBCUENTA</v>
      </c>
    </row>
    <row r="1429" spans="1:3" x14ac:dyDescent="0.25">
      <c r="A1429" s="13">
        <v>414595</v>
      </c>
      <c r="B1429" s="5" t="s">
        <v>804</v>
      </c>
      <c r="C1429" s="6" t="str">
        <f t="shared" si="21"/>
        <v>SUBCUENTA</v>
      </c>
    </row>
    <row r="1430" spans="1:3" x14ac:dyDescent="0.25">
      <c r="A1430" s="13">
        <v>414599</v>
      </c>
      <c r="B1430" s="5" t="s">
        <v>52</v>
      </c>
      <c r="C1430" s="6" t="str">
        <f t="shared" si="21"/>
        <v>SUBCUENTA</v>
      </c>
    </row>
    <row r="1431" spans="1:3" x14ac:dyDescent="0.25">
      <c r="A1431" s="13">
        <v>4150</v>
      </c>
      <c r="B1431" s="5" t="s">
        <v>47</v>
      </c>
      <c r="C1431" s="6" t="str">
        <f t="shared" si="21"/>
        <v>CUENTA</v>
      </c>
    </row>
    <row r="1432" spans="1:3" x14ac:dyDescent="0.25">
      <c r="A1432" s="13">
        <v>415005</v>
      </c>
      <c r="B1432" s="5" t="s">
        <v>974</v>
      </c>
      <c r="C1432" s="6" t="str">
        <f t="shared" si="21"/>
        <v>SUBCUENTA</v>
      </c>
    </row>
    <row r="1433" spans="1:3" x14ac:dyDescent="0.25">
      <c r="A1433" s="13">
        <v>415010</v>
      </c>
      <c r="B1433" s="5" t="s">
        <v>975</v>
      </c>
      <c r="C1433" s="6" t="str">
        <f t="shared" si="21"/>
        <v>SUBCUENTA</v>
      </c>
    </row>
    <row r="1434" spans="1:3" x14ac:dyDescent="0.25">
      <c r="A1434" s="13">
        <v>415015</v>
      </c>
      <c r="B1434" s="5" t="s">
        <v>976</v>
      </c>
      <c r="C1434" s="6" t="str">
        <f t="shared" si="21"/>
        <v>SUBCUENTA</v>
      </c>
    </row>
    <row r="1435" spans="1:3" x14ac:dyDescent="0.25">
      <c r="A1435" s="13">
        <v>415020</v>
      </c>
      <c r="B1435" s="5" t="s">
        <v>169</v>
      </c>
      <c r="C1435" s="6" t="str">
        <f t="shared" si="21"/>
        <v>SUBCUENTA</v>
      </c>
    </row>
    <row r="1436" spans="1:3" x14ac:dyDescent="0.25">
      <c r="A1436" s="13">
        <v>415025</v>
      </c>
      <c r="B1436" s="5" t="s">
        <v>977</v>
      </c>
      <c r="C1436" s="6" t="str">
        <f t="shared" si="21"/>
        <v>SUBCUENTA</v>
      </c>
    </row>
    <row r="1437" spans="1:3" x14ac:dyDescent="0.25">
      <c r="A1437" s="13">
        <v>415030</v>
      </c>
      <c r="B1437" s="5" t="s">
        <v>170</v>
      </c>
      <c r="C1437" s="6" t="str">
        <f t="shared" ref="C1437:C1500" si="22">IF(LEN(A1437)=1,"CLASE",IF(LEN(A1437)=2,"GRUPO",IF(LEN(A1437)=4,"CUENTA",IF(LEN(A1437)=6,"SUBCUENTA",""))))</f>
        <v>SUBCUENTA</v>
      </c>
    </row>
    <row r="1438" spans="1:3" x14ac:dyDescent="0.25">
      <c r="A1438" s="13">
        <v>415035</v>
      </c>
      <c r="B1438" s="5" t="s">
        <v>978</v>
      </c>
      <c r="C1438" s="6" t="str">
        <f t="shared" si="22"/>
        <v>SUBCUENTA</v>
      </c>
    </row>
    <row r="1439" spans="1:3" x14ac:dyDescent="0.25">
      <c r="A1439" s="13">
        <v>415040</v>
      </c>
      <c r="B1439" s="5" t="s">
        <v>979</v>
      </c>
      <c r="C1439" s="6" t="str">
        <f t="shared" si="22"/>
        <v>SUBCUENTA</v>
      </c>
    </row>
    <row r="1440" spans="1:3" x14ac:dyDescent="0.25">
      <c r="A1440" s="13">
        <v>415045</v>
      </c>
      <c r="B1440" s="5" t="s">
        <v>980</v>
      </c>
      <c r="C1440" s="6" t="str">
        <f t="shared" si="22"/>
        <v>SUBCUENTA</v>
      </c>
    </row>
    <row r="1441" spans="1:3" x14ac:dyDescent="0.25">
      <c r="A1441" s="13">
        <v>415050</v>
      </c>
      <c r="B1441" s="5" t="s">
        <v>981</v>
      </c>
      <c r="C1441" s="6" t="str">
        <f t="shared" si="22"/>
        <v>SUBCUENTA</v>
      </c>
    </row>
    <row r="1442" spans="1:3" x14ac:dyDescent="0.25">
      <c r="A1442" s="13">
        <v>415055</v>
      </c>
      <c r="B1442" s="5" t="s">
        <v>982</v>
      </c>
      <c r="C1442" s="6" t="str">
        <f t="shared" si="22"/>
        <v>SUBCUENTA</v>
      </c>
    </row>
    <row r="1443" spans="1:3" x14ac:dyDescent="0.25">
      <c r="A1443" s="13">
        <v>415060</v>
      </c>
      <c r="B1443" s="5" t="s">
        <v>983</v>
      </c>
      <c r="C1443" s="6" t="str">
        <f t="shared" si="22"/>
        <v>SUBCUENTA</v>
      </c>
    </row>
    <row r="1444" spans="1:3" x14ac:dyDescent="0.25">
      <c r="A1444" s="13">
        <v>415065</v>
      </c>
      <c r="B1444" s="5" t="s">
        <v>984</v>
      </c>
      <c r="C1444" s="6" t="str">
        <f t="shared" si="22"/>
        <v>SUBCUENTA</v>
      </c>
    </row>
    <row r="1445" spans="1:3" x14ac:dyDescent="0.25">
      <c r="A1445" s="13">
        <v>415070</v>
      </c>
      <c r="B1445" s="5" t="s">
        <v>985</v>
      </c>
      <c r="C1445" s="6" t="str">
        <f t="shared" si="22"/>
        <v>SUBCUENTA</v>
      </c>
    </row>
    <row r="1446" spans="1:3" x14ac:dyDescent="0.25">
      <c r="A1446" s="13">
        <v>415075</v>
      </c>
      <c r="B1446" s="5" t="s">
        <v>986</v>
      </c>
      <c r="C1446" s="6" t="str">
        <f t="shared" si="22"/>
        <v>SUBCUENTA</v>
      </c>
    </row>
    <row r="1447" spans="1:3" x14ac:dyDescent="0.25">
      <c r="A1447" s="13">
        <v>415095</v>
      </c>
      <c r="B1447" s="5" t="s">
        <v>804</v>
      </c>
      <c r="C1447" s="6" t="str">
        <f t="shared" si="22"/>
        <v>SUBCUENTA</v>
      </c>
    </row>
    <row r="1448" spans="1:3" x14ac:dyDescent="0.25">
      <c r="A1448" s="13">
        <v>415099</v>
      </c>
      <c r="B1448" s="5" t="s">
        <v>52</v>
      </c>
      <c r="C1448" s="6" t="str">
        <f t="shared" si="22"/>
        <v>SUBCUENTA</v>
      </c>
    </row>
    <row r="1449" spans="1:3" x14ac:dyDescent="0.25">
      <c r="A1449" s="13">
        <v>4155</v>
      </c>
      <c r="B1449" s="5" t="s">
        <v>48</v>
      </c>
      <c r="C1449" s="6" t="str">
        <f t="shared" si="22"/>
        <v>CUENTA</v>
      </c>
    </row>
    <row r="1450" spans="1:3" x14ac:dyDescent="0.25">
      <c r="A1450" s="13">
        <v>415505</v>
      </c>
      <c r="B1450" s="5" t="s">
        <v>987</v>
      </c>
      <c r="C1450" s="6" t="str">
        <f t="shared" si="22"/>
        <v>SUBCUENTA</v>
      </c>
    </row>
    <row r="1451" spans="1:3" x14ac:dyDescent="0.25">
      <c r="A1451" s="13">
        <v>415510</v>
      </c>
      <c r="B1451" s="5" t="s">
        <v>988</v>
      </c>
      <c r="C1451" s="6" t="str">
        <f t="shared" si="22"/>
        <v>SUBCUENTA</v>
      </c>
    </row>
    <row r="1452" spans="1:3" x14ac:dyDescent="0.25">
      <c r="A1452" s="13">
        <v>415515</v>
      </c>
      <c r="B1452" s="5" t="s">
        <v>989</v>
      </c>
      <c r="C1452" s="6" t="str">
        <f t="shared" si="22"/>
        <v>SUBCUENTA</v>
      </c>
    </row>
    <row r="1453" spans="1:3" x14ac:dyDescent="0.25">
      <c r="A1453" s="13">
        <v>415520</v>
      </c>
      <c r="B1453" s="5" t="s">
        <v>990</v>
      </c>
      <c r="C1453" s="6" t="str">
        <f t="shared" si="22"/>
        <v>SUBCUENTA</v>
      </c>
    </row>
    <row r="1454" spans="1:3" x14ac:dyDescent="0.25">
      <c r="A1454" s="13">
        <v>415525</v>
      </c>
      <c r="B1454" s="5" t="s">
        <v>991</v>
      </c>
      <c r="C1454" s="6" t="str">
        <f t="shared" si="22"/>
        <v>SUBCUENTA</v>
      </c>
    </row>
    <row r="1455" spans="1:3" x14ac:dyDescent="0.25">
      <c r="A1455" s="13">
        <v>415530</v>
      </c>
      <c r="B1455" s="5" t="s">
        <v>992</v>
      </c>
      <c r="C1455" s="6" t="str">
        <f t="shared" si="22"/>
        <v>SUBCUENTA</v>
      </c>
    </row>
    <row r="1456" spans="1:3" x14ac:dyDescent="0.25">
      <c r="A1456" s="13">
        <v>415535</v>
      </c>
      <c r="B1456" s="5" t="s">
        <v>993</v>
      </c>
      <c r="C1456" s="6" t="str">
        <f t="shared" si="22"/>
        <v>SUBCUENTA</v>
      </c>
    </row>
    <row r="1457" spans="1:3" x14ac:dyDescent="0.25">
      <c r="A1457" s="13">
        <v>415540</v>
      </c>
      <c r="B1457" s="5" t="s">
        <v>994</v>
      </c>
      <c r="C1457" s="6" t="str">
        <f t="shared" si="22"/>
        <v>SUBCUENTA</v>
      </c>
    </row>
    <row r="1458" spans="1:3" x14ac:dyDescent="0.25">
      <c r="A1458" s="13">
        <v>415545</v>
      </c>
      <c r="B1458" s="5" t="s">
        <v>995</v>
      </c>
      <c r="C1458" s="6" t="str">
        <f t="shared" si="22"/>
        <v>SUBCUENTA</v>
      </c>
    </row>
    <row r="1459" spans="1:3" x14ac:dyDescent="0.25">
      <c r="A1459" s="13">
        <v>415550</v>
      </c>
      <c r="B1459" s="5" t="s">
        <v>996</v>
      </c>
      <c r="C1459" s="6" t="str">
        <f t="shared" si="22"/>
        <v>SUBCUENTA</v>
      </c>
    </row>
    <row r="1460" spans="1:3" x14ac:dyDescent="0.25">
      <c r="A1460" s="13">
        <v>415555</v>
      </c>
      <c r="B1460" s="5" t="s">
        <v>997</v>
      </c>
      <c r="C1460" s="6" t="str">
        <f t="shared" si="22"/>
        <v>SUBCUENTA</v>
      </c>
    </row>
    <row r="1461" spans="1:3" x14ac:dyDescent="0.25">
      <c r="A1461" s="13">
        <v>415560</v>
      </c>
      <c r="B1461" s="5" t="s">
        <v>998</v>
      </c>
      <c r="C1461" s="6" t="str">
        <f t="shared" si="22"/>
        <v>SUBCUENTA</v>
      </c>
    </row>
    <row r="1462" spans="1:3" x14ac:dyDescent="0.25">
      <c r="A1462" s="13">
        <v>415565</v>
      </c>
      <c r="B1462" s="5" t="s">
        <v>999</v>
      </c>
      <c r="C1462" s="6" t="str">
        <f t="shared" si="22"/>
        <v>SUBCUENTA</v>
      </c>
    </row>
    <row r="1463" spans="1:3" x14ac:dyDescent="0.25">
      <c r="A1463" s="13">
        <v>415570</v>
      </c>
      <c r="B1463" s="5" t="s">
        <v>1000</v>
      </c>
      <c r="C1463" s="6" t="str">
        <f t="shared" si="22"/>
        <v>SUBCUENTA</v>
      </c>
    </row>
    <row r="1464" spans="1:3" x14ac:dyDescent="0.25">
      <c r="A1464" s="13">
        <v>415575</v>
      </c>
      <c r="B1464" s="5" t="s">
        <v>1001</v>
      </c>
      <c r="C1464" s="6" t="str">
        <f t="shared" si="22"/>
        <v>SUBCUENTA</v>
      </c>
    </row>
    <row r="1465" spans="1:3" x14ac:dyDescent="0.25">
      <c r="A1465" s="13">
        <v>415580</v>
      </c>
      <c r="B1465" s="5" t="s">
        <v>1002</v>
      </c>
      <c r="C1465" s="6" t="str">
        <f t="shared" si="22"/>
        <v>SUBCUENTA</v>
      </c>
    </row>
    <row r="1466" spans="1:3" x14ac:dyDescent="0.25">
      <c r="A1466" s="13">
        <v>415585</v>
      </c>
      <c r="B1466" s="5" t="s">
        <v>1003</v>
      </c>
      <c r="C1466" s="6" t="str">
        <f t="shared" si="22"/>
        <v>SUBCUENTA</v>
      </c>
    </row>
    <row r="1467" spans="1:3" x14ac:dyDescent="0.25">
      <c r="A1467" s="13">
        <v>415590</v>
      </c>
      <c r="B1467" s="5" t="s">
        <v>1004</v>
      </c>
      <c r="C1467" s="6" t="str">
        <f t="shared" si="22"/>
        <v>SUBCUENTA</v>
      </c>
    </row>
    <row r="1468" spans="1:3" x14ac:dyDescent="0.25">
      <c r="A1468" s="13">
        <v>415595</v>
      </c>
      <c r="B1468" s="5" t="s">
        <v>804</v>
      </c>
      <c r="C1468" s="6" t="str">
        <f t="shared" si="22"/>
        <v>SUBCUENTA</v>
      </c>
    </row>
    <row r="1469" spans="1:3" x14ac:dyDescent="0.25">
      <c r="A1469" s="13">
        <v>415599</v>
      </c>
      <c r="B1469" s="5" t="s">
        <v>52</v>
      </c>
      <c r="C1469" s="6" t="str">
        <f t="shared" si="22"/>
        <v>SUBCUENTA</v>
      </c>
    </row>
    <row r="1470" spans="1:3" x14ac:dyDescent="0.25">
      <c r="A1470" s="13">
        <v>4160</v>
      </c>
      <c r="B1470" s="5" t="s">
        <v>49</v>
      </c>
      <c r="C1470" s="6" t="str">
        <f t="shared" si="22"/>
        <v>CUENTA</v>
      </c>
    </row>
    <row r="1471" spans="1:3" x14ac:dyDescent="0.25">
      <c r="A1471" s="13">
        <v>416005</v>
      </c>
      <c r="B1471" s="5" t="s">
        <v>1005</v>
      </c>
      <c r="C1471" s="6" t="str">
        <f t="shared" si="22"/>
        <v>SUBCUENTA</v>
      </c>
    </row>
    <row r="1472" spans="1:3" x14ac:dyDescent="0.25">
      <c r="A1472" s="13">
        <v>416095</v>
      </c>
      <c r="B1472" s="5" t="s">
        <v>804</v>
      </c>
      <c r="C1472" s="6" t="str">
        <f t="shared" si="22"/>
        <v>SUBCUENTA</v>
      </c>
    </row>
    <row r="1473" spans="1:3" x14ac:dyDescent="0.25">
      <c r="A1473" s="13">
        <v>416099</v>
      </c>
      <c r="B1473" s="5" t="s">
        <v>52</v>
      </c>
      <c r="C1473" s="6" t="str">
        <f t="shared" si="22"/>
        <v>SUBCUENTA</v>
      </c>
    </row>
    <row r="1474" spans="1:3" x14ac:dyDescent="0.25">
      <c r="A1474" s="13">
        <v>4165</v>
      </c>
      <c r="B1474" s="5" t="s">
        <v>50</v>
      </c>
      <c r="C1474" s="6" t="str">
        <f t="shared" si="22"/>
        <v>CUENTA</v>
      </c>
    </row>
    <row r="1475" spans="1:3" x14ac:dyDescent="0.25">
      <c r="A1475" s="13">
        <v>416505</v>
      </c>
      <c r="B1475" s="5" t="s">
        <v>1006</v>
      </c>
      <c r="C1475" s="6" t="str">
        <f t="shared" si="22"/>
        <v>SUBCUENTA</v>
      </c>
    </row>
    <row r="1476" spans="1:3" x14ac:dyDescent="0.25">
      <c r="A1476" s="13">
        <v>416510</v>
      </c>
      <c r="B1476" s="5" t="s">
        <v>1007</v>
      </c>
      <c r="C1476" s="6" t="str">
        <f t="shared" si="22"/>
        <v>SUBCUENTA</v>
      </c>
    </row>
    <row r="1477" spans="1:3" x14ac:dyDescent="0.25">
      <c r="A1477" s="13">
        <v>416515</v>
      </c>
      <c r="B1477" s="5" t="s">
        <v>1008</v>
      </c>
      <c r="C1477" s="6" t="str">
        <f t="shared" si="22"/>
        <v>SUBCUENTA</v>
      </c>
    </row>
    <row r="1478" spans="1:3" x14ac:dyDescent="0.25">
      <c r="A1478" s="13">
        <v>416520</v>
      </c>
      <c r="B1478" s="5" t="s">
        <v>1009</v>
      </c>
      <c r="C1478" s="6" t="str">
        <f t="shared" si="22"/>
        <v>SUBCUENTA</v>
      </c>
    </row>
    <row r="1479" spans="1:3" x14ac:dyDescent="0.25">
      <c r="A1479" s="13">
        <v>416525</v>
      </c>
      <c r="B1479" s="5" t="s">
        <v>1010</v>
      </c>
      <c r="C1479" s="6" t="str">
        <f t="shared" si="22"/>
        <v>SUBCUENTA</v>
      </c>
    </row>
    <row r="1480" spans="1:3" x14ac:dyDescent="0.25">
      <c r="A1480" s="13">
        <v>416530</v>
      </c>
      <c r="B1480" s="5" t="s">
        <v>1011</v>
      </c>
      <c r="C1480" s="6" t="str">
        <f t="shared" si="22"/>
        <v>SUBCUENTA</v>
      </c>
    </row>
    <row r="1481" spans="1:3" x14ac:dyDescent="0.25">
      <c r="A1481" s="13">
        <v>416595</v>
      </c>
      <c r="B1481" s="5" t="s">
        <v>804</v>
      </c>
      <c r="C1481" s="6" t="str">
        <f t="shared" si="22"/>
        <v>SUBCUENTA</v>
      </c>
    </row>
    <row r="1482" spans="1:3" x14ac:dyDescent="0.25">
      <c r="A1482" s="13">
        <v>416599</v>
      </c>
      <c r="B1482" s="5" t="s">
        <v>52</v>
      </c>
      <c r="C1482" s="6" t="str">
        <f t="shared" si="22"/>
        <v>SUBCUENTA</v>
      </c>
    </row>
    <row r="1483" spans="1:3" x14ac:dyDescent="0.25">
      <c r="A1483" s="13">
        <v>4170</v>
      </c>
      <c r="B1483" s="5" t="s">
        <v>51</v>
      </c>
      <c r="C1483" s="6" t="str">
        <f t="shared" si="22"/>
        <v>CUENTA</v>
      </c>
    </row>
    <row r="1484" spans="1:3" x14ac:dyDescent="0.25">
      <c r="A1484" s="13">
        <v>417005</v>
      </c>
      <c r="B1484" s="5" t="s">
        <v>1012</v>
      </c>
      <c r="C1484" s="6" t="str">
        <f t="shared" si="22"/>
        <v>SUBCUENTA</v>
      </c>
    </row>
    <row r="1485" spans="1:3" x14ac:dyDescent="0.25">
      <c r="A1485" s="13">
        <v>417010</v>
      </c>
      <c r="B1485" s="5" t="s">
        <v>1013</v>
      </c>
      <c r="C1485" s="6" t="str">
        <f t="shared" si="22"/>
        <v>SUBCUENTA</v>
      </c>
    </row>
    <row r="1486" spans="1:3" x14ac:dyDescent="0.25">
      <c r="A1486" s="13">
        <v>417015</v>
      </c>
      <c r="B1486" s="5" t="s">
        <v>1014</v>
      </c>
      <c r="C1486" s="6" t="str">
        <f t="shared" si="22"/>
        <v>SUBCUENTA</v>
      </c>
    </row>
    <row r="1487" spans="1:3" x14ac:dyDescent="0.25">
      <c r="A1487" s="13">
        <v>417020</v>
      </c>
      <c r="B1487" s="5" t="s">
        <v>1015</v>
      </c>
      <c r="C1487" s="6" t="str">
        <f t="shared" si="22"/>
        <v>SUBCUENTA</v>
      </c>
    </row>
    <row r="1488" spans="1:3" x14ac:dyDescent="0.25">
      <c r="A1488" s="13">
        <v>417025</v>
      </c>
      <c r="B1488" s="5" t="s">
        <v>1016</v>
      </c>
      <c r="C1488" s="6" t="str">
        <f t="shared" si="22"/>
        <v>SUBCUENTA</v>
      </c>
    </row>
    <row r="1489" spans="1:3" x14ac:dyDescent="0.25">
      <c r="A1489" s="13">
        <v>417030</v>
      </c>
      <c r="B1489" s="5" t="s">
        <v>1017</v>
      </c>
      <c r="C1489" s="6" t="str">
        <f t="shared" si="22"/>
        <v>SUBCUENTA</v>
      </c>
    </row>
    <row r="1490" spans="1:3" x14ac:dyDescent="0.25">
      <c r="A1490" s="13">
        <v>417035</v>
      </c>
      <c r="B1490" s="5" t="s">
        <v>1018</v>
      </c>
      <c r="C1490" s="6" t="str">
        <f t="shared" si="22"/>
        <v>SUBCUENTA</v>
      </c>
    </row>
    <row r="1491" spans="1:3" x14ac:dyDescent="0.25">
      <c r="A1491" s="13">
        <v>417040</v>
      </c>
      <c r="B1491" s="5" t="s">
        <v>1019</v>
      </c>
      <c r="C1491" s="6" t="str">
        <f t="shared" si="22"/>
        <v>SUBCUENTA</v>
      </c>
    </row>
    <row r="1492" spans="1:3" x14ac:dyDescent="0.25">
      <c r="A1492" s="13">
        <v>417045</v>
      </c>
      <c r="B1492" s="5" t="s">
        <v>1020</v>
      </c>
      <c r="C1492" s="6" t="str">
        <f t="shared" si="22"/>
        <v>SUBCUENTA</v>
      </c>
    </row>
    <row r="1493" spans="1:3" x14ac:dyDescent="0.25">
      <c r="A1493" s="13">
        <v>417050</v>
      </c>
      <c r="B1493" s="5" t="s">
        <v>1021</v>
      </c>
      <c r="C1493" s="6" t="str">
        <f t="shared" si="22"/>
        <v>SUBCUENTA</v>
      </c>
    </row>
    <row r="1494" spans="1:3" x14ac:dyDescent="0.25">
      <c r="A1494" s="13">
        <v>417055</v>
      </c>
      <c r="B1494" s="5" t="s">
        <v>1022</v>
      </c>
      <c r="C1494" s="6" t="str">
        <f t="shared" si="22"/>
        <v>SUBCUENTA</v>
      </c>
    </row>
    <row r="1495" spans="1:3" x14ac:dyDescent="0.25">
      <c r="A1495" s="13">
        <v>417060</v>
      </c>
      <c r="B1495" s="5" t="s">
        <v>1023</v>
      </c>
      <c r="C1495" s="6" t="str">
        <f t="shared" si="22"/>
        <v>SUBCUENTA</v>
      </c>
    </row>
    <row r="1496" spans="1:3" x14ac:dyDescent="0.25">
      <c r="A1496" s="13">
        <v>417065</v>
      </c>
      <c r="B1496" s="5" t="s">
        <v>1024</v>
      </c>
      <c r="C1496" s="6" t="str">
        <f t="shared" si="22"/>
        <v>SUBCUENTA</v>
      </c>
    </row>
    <row r="1497" spans="1:3" x14ac:dyDescent="0.25">
      <c r="A1497" s="13">
        <v>417095</v>
      </c>
      <c r="B1497" s="5" t="s">
        <v>804</v>
      </c>
      <c r="C1497" s="6" t="str">
        <f t="shared" si="22"/>
        <v>SUBCUENTA</v>
      </c>
    </row>
    <row r="1498" spans="1:3" x14ac:dyDescent="0.25">
      <c r="A1498" s="13">
        <v>417099</v>
      </c>
      <c r="B1498" s="5" t="s">
        <v>52</v>
      </c>
      <c r="C1498" s="6" t="str">
        <f t="shared" si="22"/>
        <v>SUBCUENTA</v>
      </c>
    </row>
    <row r="1499" spans="1:3" x14ac:dyDescent="0.25">
      <c r="A1499" s="13">
        <v>4175</v>
      </c>
      <c r="B1499" s="5" t="s">
        <v>1025</v>
      </c>
      <c r="C1499" s="6" t="str">
        <f t="shared" si="22"/>
        <v>CUENTA</v>
      </c>
    </row>
    <row r="1500" spans="1:3" ht="25.5" x14ac:dyDescent="0.25">
      <c r="A1500" s="13" t="s">
        <v>1026</v>
      </c>
      <c r="B1500" s="5"/>
      <c r="C1500" s="6" t="str">
        <f t="shared" si="22"/>
        <v/>
      </c>
    </row>
    <row r="1501" spans="1:3" x14ac:dyDescent="0.25">
      <c r="A1501" s="13">
        <v>417599</v>
      </c>
      <c r="B1501" s="5" t="s">
        <v>52</v>
      </c>
      <c r="C1501" s="6" t="str">
        <f t="shared" ref="C1501:C1564" si="23">IF(LEN(A1501)=1,"CLASE",IF(LEN(A1501)=2,"GRUPO",IF(LEN(A1501)=4,"CUENTA",IF(LEN(A1501)=6,"SUBCUENTA",""))))</f>
        <v>SUBCUENTA</v>
      </c>
    </row>
    <row r="1502" spans="1:3" x14ac:dyDescent="0.25">
      <c r="A1502" s="13">
        <v>42</v>
      </c>
      <c r="B1502" s="5" t="s">
        <v>1027</v>
      </c>
      <c r="C1502" s="6" t="str">
        <f t="shared" si="23"/>
        <v>GRUPO</v>
      </c>
    </row>
    <row r="1503" spans="1:3" x14ac:dyDescent="0.25">
      <c r="A1503" s="13">
        <v>4205</v>
      </c>
      <c r="B1503" s="5" t="s">
        <v>1028</v>
      </c>
      <c r="C1503" s="6" t="str">
        <f t="shared" si="23"/>
        <v>CUENTA</v>
      </c>
    </row>
    <row r="1504" spans="1:3" x14ac:dyDescent="0.25">
      <c r="A1504" s="13">
        <v>420505</v>
      </c>
      <c r="B1504" s="5" t="s">
        <v>1029</v>
      </c>
      <c r="C1504" s="6" t="str">
        <f t="shared" si="23"/>
        <v>SUBCUENTA</v>
      </c>
    </row>
    <row r="1505" spans="1:3" x14ac:dyDescent="0.25">
      <c r="A1505" s="13">
        <v>420510</v>
      </c>
      <c r="B1505" s="5" t="s">
        <v>1030</v>
      </c>
      <c r="C1505" s="6" t="str">
        <f t="shared" si="23"/>
        <v>SUBCUENTA</v>
      </c>
    </row>
    <row r="1506" spans="1:3" x14ac:dyDescent="0.25">
      <c r="A1506" s="13">
        <v>420515</v>
      </c>
      <c r="B1506" s="5" t="s">
        <v>1031</v>
      </c>
      <c r="C1506" s="6" t="str">
        <f t="shared" si="23"/>
        <v>SUBCUENTA</v>
      </c>
    </row>
    <row r="1507" spans="1:3" x14ac:dyDescent="0.25">
      <c r="A1507" s="13">
        <v>420520</v>
      </c>
      <c r="B1507" s="5" t="s">
        <v>1032</v>
      </c>
      <c r="C1507" s="6" t="str">
        <f t="shared" si="23"/>
        <v>SUBCUENTA</v>
      </c>
    </row>
    <row r="1508" spans="1:3" x14ac:dyDescent="0.25">
      <c r="A1508" s="13">
        <v>420525</v>
      </c>
      <c r="B1508" s="5" t="s">
        <v>1033</v>
      </c>
      <c r="C1508" s="6" t="str">
        <f t="shared" si="23"/>
        <v>SUBCUENTA</v>
      </c>
    </row>
    <row r="1509" spans="1:3" x14ac:dyDescent="0.25">
      <c r="A1509" s="13">
        <v>420530</v>
      </c>
      <c r="B1509" s="5" t="s">
        <v>254</v>
      </c>
      <c r="C1509" s="6" t="str">
        <f t="shared" si="23"/>
        <v>SUBCUENTA</v>
      </c>
    </row>
    <row r="1510" spans="1:3" x14ac:dyDescent="0.25">
      <c r="A1510" s="13">
        <v>420535</v>
      </c>
      <c r="B1510" s="5" t="s">
        <v>1034</v>
      </c>
      <c r="C1510" s="6" t="str">
        <f t="shared" si="23"/>
        <v>SUBCUENTA</v>
      </c>
    </row>
    <row r="1511" spans="1:3" x14ac:dyDescent="0.25">
      <c r="A1511" s="13">
        <v>420540</v>
      </c>
      <c r="B1511" s="5" t="s">
        <v>1035</v>
      </c>
      <c r="C1511" s="6" t="str">
        <f t="shared" si="23"/>
        <v>SUBCUENTA</v>
      </c>
    </row>
    <row r="1512" spans="1:3" x14ac:dyDescent="0.25">
      <c r="A1512" s="13">
        <v>420545</v>
      </c>
      <c r="B1512" s="5" t="s">
        <v>1036</v>
      </c>
      <c r="C1512" s="6" t="str">
        <f t="shared" si="23"/>
        <v>SUBCUENTA</v>
      </c>
    </row>
    <row r="1513" spans="1:3" x14ac:dyDescent="0.25">
      <c r="A1513" s="13">
        <v>420550</v>
      </c>
      <c r="B1513" s="5" t="s">
        <v>242</v>
      </c>
      <c r="C1513" s="6" t="str">
        <f t="shared" si="23"/>
        <v>SUBCUENTA</v>
      </c>
    </row>
    <row r="1514" spans="1:3" x14ac:dyDescent="0.25">
      <c r="A1514" s="13">
        <v>420599</v>
      </c>
      <c r="B1514" s="5" t="s">
        <v>52</v>
      </c>
      <c r="C1514" s="6" t="str">
        <f t="shared" si="23"/>
        <v>SUBCUENTA</v>
      </c>
    </row>
    <row r="1515" spans="1:3" x14ac:dyDescent="0.25">
      <c r="A1515" s="13">
        <v>4210</v>
      </c>
      <c r="B1515" s="5" t="s">
        <v>1037</v>
      </c>
      <c r="C1515" s="6" t="str">
        <f t="shared" si="23"/>
        <v>CUENTA</v>
      </c>
    </row>
    <row r="1516" spans="1:3" x14ac:dyDescent="0.25">
      <c r="A1516" s="13">
        <v>421005</v>
      </c>
      <c r="B1516" s="5" t="s">
        <v>169</v>
      </c>
      <c r="C1516" s="6" t="str">
        <f t="shared" si="23"/>
        <v>SUBCUENTA</v>
      </c>
    </row>
    <row r="1517" spans="1:3" x14ac:dyDescent="0.25">
      <c r="A1517" s="13">
        <v>421010</v>
      </c>
      <c r="B1517" s="5" t="s">
        <v>977</v>
      </c>
      <c r="C1517" s="6" t="str">
        <f t="shared" si="23"/>
        <v>SUBCUENTA</v>
      </c>
    </row>
    <row r="1518" spans="1:3" x14ac:dyDescent="0.25">
      <c r="A1518" s="13">
        <v>421015</v>
      </c>
      <c r="B1518" s="5" t="s">
        <v>1038</v>
      </c>
      <c r="C1518" s="6" t="str">
        <f t="shared" si="23"/>
        <v>SUBCUENTA</v>
      </c>
    </row>
    <row r="1519" spans="1:3" x14ac:dyDescent="0.25">
      <c r="A1519" s="13">
        <v>421020</v>
      </c>
      <c r="B1519" s="5" t="s">
        <v>1039</v>
      </c>
      <c r="C1519" s="6" t="str">
        <f t="shared" si="23"/>
        <v>SUBCUENTA</v>
      </c>
    </row>
    <row r="1520" spans="1:3" x14ac:dyDescent="0.25">
      <c r="A1520" s="13">
        <v>421025</v>
      </c>
      <c r="B1520" s="5" t="s">
        <v>1040</v>
      </c>
      <c r="C1520" s="6" t="str">
        <f t="shared" si="23"/>
        <v>SUBCUENTA</v>
      </c>
    </row>
    <row r="1521" spans="1:3" x14ac:dyDescent="0.25">
      <c r="A1521" s="13">
        <v>421030</v>
      </c>
      <c r="B1521" s="5" t="s">
        <v>1041</v>
      </c>
      <c r="C1521" s="6" t="str">
        <f t="shared" si="23"/>
        <v>SUBCUENTA</v>
      </c>
    </row>
    <row r="1522" spans="1:3" x14ac:dyDescent="0.25">
      <c r="A1522" s="13">
        <v>421035</v>
      </c>
      <c r="B1522" s="5" t="s">
        <v>470</v>
      </c>
      <c r="C1522" s="6" t="str">
        <f t="shared" si="23"/>
        <v>SUBCUENTA</v>
      </c>
    </row>
    <row r="1523" spans="1:3" x14ac:dyDescent="0.25">
      <c r="A1523" s="13">
        <v>421040</v>
      </c>
      <c r="B1523" s="5" t="s">
        <v>1042</v>
      </c>
      <c r="C1523" s="6" t="str">
        <f t="shared" si="23"/>
        <v>SUBCUENTA</v>
      </c>
    </row>
    <row r="1524" spans="1:3" x14ac:dyDescent="0.25">
      <c r="A1524" s="13">
        <v>421045</v>
      </c>
      <c r="B1524" s="5" t="s">
        <v>1043</v>
      </c>
      <c r="C1524" s="6" t="str">
        <f t="shared" si="23"/>
        <v>SUBCUENTA</v>
      </c>
    </row>
    <row r="1525" spans="1:3" x14ac:dyDescent="0.25">
      <c r="A1525" s="13">
        <v>421050</v>
      </c>
      <c r="B1525" s="5" t="s">
        <v>1044</v>
      </c>
      <c r="C1525" s="6" t="str">
        <f t="shared" si="23"/>
        <v>SUBCUENTA</v>
      </c>
    </row>
    <row r="1526" spans="1:3" x14ac:dyDescent="0.25">
      <c r="A1526" s="13">
        <v>421055</v>
      </c>
      <c r="B1526" s="5" t="s">
        <v>1045</v>
      </c>
      <c r="C1526" s="6" t="str">
        <f t="shared" si="23"/>
        <v>SUBCUENTA</v>
      </c>
    </row>
    <row r="1527" spans="1:3" x14ac:dyDescent="0.25">
      <c r="A1527" s="13">
        <v>421060</v>
      </c>
      <c r="B1527" s="5" t="s">
        <v>1046</v>
      </c>
      <c r="C1527" s="6" t="str">
        <f t="shared" si="23"/>
        <v>SUBCUENTA</v>
      </c>
    </row>
    <row r="1528" spans="1:3" x14ac:dyDescent="0.25">
      <c r="A1528" s="13">
        <v>421095</v>
      </c>
      <c r="B1528" s="5" t="s">
        <v>59</v>
      </c>
      <c r="C1528" s="6" t="str">
        <f t="shared" si="23"/>
        <v>SUBCUENTA</v>
      </c>
    </row>
    <row r="1529" spans="1:3" x14ac:dyDescent="0.25">
      <c r="A1529" s="13">
        <v>421099</v>
      </c>
      <c r="B1529" s="5" t="s">
        <v>52</v>
      </c>
      <c r="C1529" s="6" t="str">
        <f t="shared" si="23"/>
        <v>SUBCUENTA</v>
      </c>
    </row>
    <row r="1530" spans="1:3" x14ac:dyDescent="0.25">
      <c r="A1530" s="13">
        <v>4215</v>
      </c>
      <c r="B1530" s="5" t="s">
        <v>1047</v>
      </c>
      <c r="C1530" s="6" t="str">
        <f t="shared" si="23"/>
        <v>CUENTA</v>
      </c>
    </row>
    <row r="1531" spans="1:3" x14ac:dyDescent="0.25">
      <c r="A1531" s="13">
        <v>421505</v>
      </c>
      <c r="B1531" s="5" t="s">
        <v>1048</v>
      </c>
      <c r="C1531" s="6" t="str">
        <f t="shared" si="23"/>
        <v>SUBCUENTA</v>
      </c>
    </row>
    <row r="1532" spans="1:3" x14ac:dyDescent="0.25">
      <c r="A1532" s="13">
        <v>421510</v>
      </c>
      <c r="B1532" s="5" t="s">
        <v>1049</v>
      </c>
      <c r="C1532" s="6" t="str">
        <f t="shared" si="23"/>
        <v>SUBCUENTA</v>
      </c>
    </row>
    <row r="1533" spans="1:3" x14ac:dyDescent="0.25">
      <c r="A1533" s="13">
        <v>421599</v>
      </c>
      <c r="B1533" s="5" t="s">
        <v>52</v>
      </c>
      <c r="C1533" s="6" t="str">
        <f t="shared" si="23"/>
        <v>SUBCUENTA</v>
      </c>
    </row>
    <row r="1534" spans="1:3" x14ac:dyDescent="0.25">
      <c r="A1534" s="13">
        <v>4220</v>
      </c>
      <c r="B1534" s="5" t="s">
        <v>173</v>
      </c>
      <c r="C1534" s="6" t="str">
        <f t="shared" si="23"/>
        <v>CUENTA</v>
      </c>
    </row>
    <row r="1535" spans="1:3" x14ac:dyDescent="0.25">
      <c r="A1535" s="13">
        <v>422005</v>
      </c>
      <c r="B1535" s="5" t="s">
        <v>238</v>
      </c>
      <c r="C1535" s="6" t="str">
        <f t="shared" si="23"/>
        <v>SUBCUENTA</v>
      </c>
    </row>
    <row r="1536" spans="1:3" x14ac:dyDescent="0.25">
      <c r="A1536" s="13">
        <v>422010</v>
      </c>
      <c r="B1536" s="5" t="s">
        <v>1050</v>
      </c>
      <c r="C1536" s="6" t="str">
        <f t="shared" si="23"/>
        <v>SUBCUENTA</v>
      </c>
    </row>
    <row r="1537" spans="1:3" x14ac:dyDescent="0.25">
      <c r="A1537" s="13">
        <v>422015</v>
      </c>
      <c r="B1537" s="5" t="s">
        <v>277</v>
      </c>
      <c r="C1537" s="6" t="str">
        <f t="shared" si="23"/>
        <v>SUBCUENTA</v>
      </c>
    </row>
    <row r="1538" spans="1:3" x14ac:dyDescent="0.25">
      <c r="A1538" s="13">
        <v>422020</v>
      </c>
      <c r="B1538" s="5" t="s">
        <v>278</v>
      </c>
      <c r="C1538" s="6" t="str">
        <f t="shared" si="23"/>
        <v>SUBCUENTA</v>
      </c>
    </row>
    <row r="1539" spans="1:3" x14ac:dyDescent="0.25">
      <c r="A1539" s="13">
        <v>422025</v>
      </c>
      <c r="B1539" s="5" t="s">
        <v>279</v>
      </c>
      <c r="C1539" s="6" t="str">
        <f t="shared" si="23"/>
        <v>SUBCUENTA</v>
      </c>
    </row>
    <row r="1540" spans="1:3" x14ac:dyDescent="0.25">
      <c r="A1540" s="13">
        <v>422030</v>
      </c>
      <c r="B1540" s="5" t="s">
        <v>312</v>
      </c>
      <c r="C1540" s="6" t="str">
        <f t="shared" si="23"/>
        <v>SUBCUENTA</v>
      </c>
    </row>
    <row r="1541" spans="1:3" x14ac:dyDescent="0.25">
      <c r="A1541" s="13">
        <v>422035</v>
      </c>
      <c r="B1541" s="5" t="s">
        <v>281</v>
      </c>
      <c r="C1541" s="6" t="str">
        <f t="shared" si="23"/>
        <v>SUBCUENTA</v>
      </c>
    </row>
    <row r="1542" spans="1:3" x14ac:dyDescent="0.25">
      <c r="A1542" s="13">
        <v>422040</v>
      </c>
      <c r="B1542" s="5" t="s">
        <v>282</v>
      </c>
      <c r="C1542" s="6" t="str">
        <f t="shared" si="23"/>
        <v>SUBCUENTA</v>
      </c>
    </row>
    <row r="1543" spans="1:3" x14ac:dyDescent="0.25">
      <c r="A1543" s="13">
        <v>422045</v>
      </c>
      <c r="B1543" s="5" t="s">
        <v>283</v>
      </c>
      <c r="C1543" s="6" t="str">
        <f t="shared" si="23"/>
        <v>SUBCUENTA</v>
      </c>
    </row>
    <row r="1544" spans="1:3" x14ac:dyDescent="0.25">
      <c r="A1544" s="13">
        <v>422050</v>
      </c>
      <c r="B1544" s="5" t="s">
        <v>284</v>
      </c>
      <c r="C1544" s="6" t="str">
        <f t="shared" si="23"/>
        <v>SUBCUENTA</v>
      </c>
    </row>
    <row r="1545" spans="1:3" x14ac:dyDescent="0.25">
      <c r="A1545" s="13">
        <v>422055</v>
      </c>
      <c r="B1545" s="5" t="s">
        <v>285</v>
      </c>
      <c r="C1545" s="6" t="str">
        <f t="shared" si="23"/>
        <v>SUBCUENTA</v>
      </c>
    </row>
    <row r="1546" spans="1:3" x14ac:dyDescent="0.25">
      <c r="A1546" s="13">
        <v>422060</v>
      </c>
      <c r="B1546" s="5" t="s">
        <v>271</v>
      </c>
      <c r="C1546" s="6" t="str">
        <f t="shared" si="23"/>
        <v>SUBCUENTA</v>
      </c>
    </row>
    <row r="1547" spans="1:3" x14ac:dyDescent="0.25">
      <c r="A1547" s="13">
        <v>422062</v>
      </c>
      <c r="B1547" s="5" t="s">
        <v>254</v>
      </c>
      <c r="C1547" s="6" t="str">
        <f t="shared" si="23"/>
        <v>SUBCUENTA</v>
      </c>
    </row>
    <row r="1548" spans="1:3" x14ac:dyDescent="0.25">
      <c r="A1548" s="13">
        <v>422065</v>
      </c>
      <c r="B1548" s="5" t="s">
        <v>370</v>
      </c>
      <c r="C1548" s="6" t="str">
        <f t="shared" si="23"/>
        <v>SUBCUENTA</v>
      </c>
    </row>
    <row r="1549" spans="1:3" x14ac:dyDescent="0.25">
      <c r="A1549" s="13">
        <v>422070</v>
      </c>
      <c r="B1549" s="5" t="s">
        <v>376</v>
      </c>
      <c r="C1549" s="6" t="str">
        <f t="shared" si="23"/>
        <v>SUBCUENTA</v>
      </c>
    </row>
    <row r="1550" spans="1:3" x14ac:dyDescent="0.25">
      <c r="A1550" s="13">
        <v>422075</v>
      </c>
      <c r="B1550" s="5" t="s">
        <v>235</v>
      </c>
      <c r="C1550" s="6" t="str">
        <f t="shared" si="23"/>
        <v>SUBCUENTA</v>
      </c>
    </row>
    <row r="1551" spans="1:3" x14ac:dyDescent="0.25">
      <c r="A1551" s="13">
        <v>422099</v>
      </c>
      <c r="B1551" s="5" t="s">
        <v>52</v>
      </c>
      <c r="C1551" s="6" t="str">
        <f t="shared" si="23"/>
        <v>SUBCUENTA</v>
      </c>
    </row>
    <row r="1552" spans="1:3" x14ac:dyDescent="0.25">
      <c r="A1552" s="13">
        <v>4225</v>
      </c>
      <c r="B1552" s="5" t="s">
        <v>170</v>
      </c>
      <c r="C1552" s="6" t="str">
        <f t="shared" si="23"/>
        <v>CUENTA</v>
      </c>
    </row>
    <row r="1553" spans="1:3" x14ac:dyDescent="0.25">
      <c r="A1553" s="13">
        <v>422505</v>
      </c>
      <c r="B1553" s="5" t="s">
        <v>1051</v>
      </c>
      <c r="C1553" s="6" t="str">
        <f t="shared" si="23"/>
        <v>SUBCUENTA</v>
      </c>
    </row>
    <row r="1554" spans="1:3" x14ac:dyDescent="0.25">
      <c r="A1554" s="13">
        <v>422510</v>
      </c>
      <c r="B1554" s="5" t="s">
        <v>1052</v>
      </c>
      <c r="C1554" s="6" t="str">
        <f t="shared" si="23"/>
        <v>SUBCUENTA</v>
      </c>
    </row>
    <row r="1555" spans="1:3" x14ac:dyDescent="0.25">
      <c r="A1555" s="13">
        <v>422515</v>
      </c>
      <c r="B1555" s="5" t="s">
        <v>1053</v>
      </c>
      <c r="C1555" s="6" t="str">
        <f t="shared" si="23"/>
        <v>SUBCUENTA</v>
      </c>
    </row>
    <row r="1556" spans="1:3" x14ac:dyDescent="0.25">
      <c r="A1556" s="13">
        <v>422520</v>
      </c>
      <c r="B1556" s="5" t="s">
        <v>1054</v>
      </c>
      <c r="C1556" s="6" t="str">
        <f t="shared" si="23"/>
        <v>SUBCUENTA</v>
      </c>
    </row>
    <row r="1557" spans="1:3" x14ac:dyDescent="0.25">
      <c r="A1557" s="13">
        <v>422525</v>
      </c>
      <c r="B1557" s="5" t="s">
        <v>1055</v>
      </c>
      <c r="C1557" s="6" t="str">
        <f t="shared" si="23"/>
        <v>SUBCUENTA</v>
      </c>
    </row>
    <row r="1558" spans="1:3" x14ac:dyDescent="0.25">
      <c r="A1558" s="13">
        <v>422530</v>
      </c>
      <c r="B1558" s="5" t="s">
        <v>1056</v>
      </c>
      <c r="C1558" s="6" t="str">
        <f t="shared" si="23"/>
        <v>SUBCUENTA</v>
      </c>
    </row>
    <row r="1559" spans="1:3" x14ac:dyDescent="0.25">
      <c r="A1559" s="13">
        <v>422535</v>
      </c>
      <c r="B1559" s="5" t="s">
        <v>1057</v>
      </c>
      <c r="C1559" s="6" t="str">
        <f t="shared" si="23"/>
        <v>SUBCUENTA</v>
      </c>
    </row>
    <row r="1560" spans="1:3" x14ac:dyDescent="0.25">
      <c r="A1560" s="13">
        <v>422540</v>
      </c>
      <c r="B1560" s="5" t="s">
        <v>405</v>
      </c>
      <c r="C1560" s="6" t="str">
        <f t="shared" si="23"/>
        <v>SUBCUENTA</v>
      </c>
    </row>
    <row r="1561" spans="1:3" x14ac:dyDescent="0.25">
      <c r="A1561" s="13">
        <v>422545</v>
      </c>
      <c r="B1561" s="5" t="s">
        <v>1058</v>
      </c>
      <c r="C1561" s="6" t="str">
        <f t="shared" si="23"/>
        <v>SUBCUENTA</v>
      </c>
    </row>
    <row r="1562" spans="1:3" x14ac:dyDescent="0.25">
      <c r="A1562" s="13">
        <v>422599</v>
      </c>
      <c r="B1562" s="5" t="s">
        <v>52</v>
      </c>
      <c r="C1562" s="6" t="str">
        <f t="shared" si="23"/>
        <v>SUBCUENTA</v>
      </c>
    </row>
    <row r="1563" spans="1:3" x14ac:dyDescent="0.25">
      <c r="A1563" s="13">
        <v>4230</v>
      </c>
      <c r="B1563" s="5" t="s">
        <v>171</v>
      </c>
      <c r="C1563" s="6" t="str">
        <f t="shared" si="23"/>
        <v>CUENTA</v>
      </c>
    </row>
    <row r="1564" spans="1:3" x14ac:dyDescent="0.25">
      <c r="A1564" s="13">
        <v>423005</v>
      </c>
      <c r="B1564" s="5" t="s">
        <v>1059</v>
      </c>
      <c r="C1564" s="6" t="str">
        <f t="shared" si="23"/>
        <v>SUBCUENTA</v>
      </c>
    </row>
    <row r="1565" spans="1:3" x14ac:dyDescent="0.25">
      <c r="A1565" s="13">
        <v>423010</v>
      </c>
      <c r="B1565" s="5" t="s">
        <v>1060</v>
      </c>
      <c r="C1565" s="6" t="str">
        <f t="shared" ref="C1565:C1628" si="24">IF(LEN(A1565)=1,"CLASE",IF(LEN(A1565)=2,"GRUPO",IF(LEN(A1565)=4,"CUENTA",IF(LEN(A1565)=6,"SUBCUENTA",""))))</f>
        <v>SUBCUENTA</v>
      </c>
    </row>
    <row r="1566" spans="1:3" x14ac:dyDescent="0.25">
      <c r="A1566" s="13">
        <v>423015</v>
      </c>
      <c r="B1566" s="5" t="s">
        <v>1061</v>
      </c>
      <c r="C1566" s="6" t="str">
        <f t="shared" si="24"/>
        <v>SUBCUENTA</v>
      </c>
    </row>
    <row r="1567" spans="1:3" x14ac:dyDescent="0.25">
      <c r="A1567" s="13">
        <v>423099</v>
      </c>
      <c r="B1567" s="5" t="s">
        <v>52</v>
      </c>
      <c r="C1567" s="6" t="str">
        <f t="shared" si="24"/>
        <v>SUBCUENTA</v>
      </c>
    </row>
    <row r="1568" spans="1:3" x14ac:dyDescent="0.25">
      <c r="A1568" s="13">
        <v>4235</v>
      </c>
      <c r="B1568" s="5" t="s">
        <v>172</v>
      </c>
      <c r="C1568" s="6" t="str">
        <f t="shared" si="24"/>
        <v>CUENTA</v>
      </c>
    </row>
    <row r="1569" spans="1:3" x14ac:dyDescent="0.25">
      <c r="A1569" s="13">
        <v>423505</v>
      </c>
      <c r="B1569" s="5" t="s">
        <v>1062</v>
      </c>
      <c r="C1569" s="6" t="str">
        <f t="shared" si="24"/>
        <v>SUBCUENTA</v>
      </c>
    </row>
    <row r="1570" spans="1:3" x14ac:dyDescent="0.25">
      <c r="A1570" s="13">
        <v>423510</v>
      </c>
      <c r="B1570" s="5" t="s">
        <v>1063</v>
      </c>
      <c r="C1570" s="6" t="str">
        <f t="shared" si="24"/>
        <v>SUBCUENTA</v>
      </c>
    </row>
    <row r="1571" spans="1:3" x14ac:dyDescent="0.25">
      <c r="A1571" s="13">
        <v>423515</v>
      </c>
      <c r="B1571" s="5" t="s">
        <v>1064</v>
      </c>
      <c r="C1571" s="6" t="str">
        <f t="shared" si="24"/>
        <v>SUBCUENTA</v>
      </c>
    </row>
    <row r="1572" spans="1:3" x14ac:dyDescent="0.25">
      <c r="A1572" s="13">
        <v>423520</v>
      </c>
      <c r="B1572" s="5" t="s">
        <v>638</v>
      </c>
      <c r="C1572" s="6" t="str">
        <f t="shared" si="24"/>
        <v>SUBCUENTA</v>
      </c>
    </row>
    <row r="1573" spans="1:3" x14ac:dyDescent="0.25">
      <c r="A1573" s="13">
        <v>423525</v>
      </c>
      <c r="B1573" s="5" t="s">
        <v>1065</v>
      </c>
      <c r="C1573" s="6" t="str">
        <f t="shared" si="24"/>
        <v>SUBCUENTA</v>
      </c>
    </row>
    <row r="1574" spans="1:3" x14ac:dyDescent="0.25">
      <c r="A1574" s="13">
        <v>423530</v>
      </c>
      <c r="B1574" s="5" t="s">
        <v>1066</v>
      </c>
      <c r="C1574" s="6" t="str">
        <f t="shared" si="24"/>
        <v>SUBCUENTA</v>
      </c>
    </row>
    <row r="1575" spans="1:3" x14ac:dyDescent="0.25">
      <c r="A1575" s="13">
        <v>423535</v>
      </c>
      <c r="B1575" s="5" t="s">
        <v>1067</v>
      </c>
      <c r="C1575" s="6" t="str">
        <f t="shared" si="24"/>
        <v>SUBCUENTA</v>
      </c>
    </row>
    <row r="1576" spans="1:3" x14ac:dyDescent="0.25">
      <c r="A1576" s="13">
        <v>423540</v>
      </c>
      <c r="B1576" s="5" t="s">
        <v>1068</v>
      </c>
      <c r="C1576" s="6" t="str">
        <f t="shared" si="24"/>
        <v>SUBCUENTA</v>
      </c>
    </row>
    <row r="1577" spans="1:3" x14ac:dyDescent="0.25">
      <c r="A1577" s="13">
        <v>423545</v>
      </c>
      <c r="B1577" s="5" t="s">
        <v>1069</v>
      </c>
      <c r="C1577" s="6" t="str">
        <f t="shared" si="24"/>
        <v>SUBCUENTA</v>
      </c>
    </row>
    <row r="1578" spans="1:3" x14ac:dyDescent="0.25">
      <c r="A1578" s="13">
        <v>423550</v>
      </c>
      <c r="B1578" s="5" t="s">
        <v>1070</v>
      </c>
      <c r="C1578" s="6" t="str">
        <f t="shared" si="24"/>
        <v>SUBCUENTA</v>
      </c>
    </row>
    <row r="1579" spans="1:3" x14ac:dyDescent="0.25">
      <c r="A1579" s="13">
        <v>423555</v>
      </c>
      <c r="B1579" s="5" t="s">
        <v>1071</v>
      </c>
      <c r="C1579" s="6" t="str">
        <f t="shared" si="24"/>
        <v>SUBCUENTA</v>
      </c>
    </row>
    <row r="1580" spans="1:3" x14ac:dyDescent="0.25">
      <c r="A1580" s="13">
        <v>423560</v>
      </c>
      <c r="B1580" s="5" t="s">
        <v>1072</v>
      </c>
      <c r="C1580" s="6" t="str">
        <f t="shared" si="24"/>
        <v>SUBCUENTA</v>
      </c>
    </row>
    <row r="1581" spans="1:3" x14ac:dyDescent="0.25">
      <c r="A1581" s="13">
        <v>423565</v>
      </c>
      <c r="B1581" s="5" t="s">
        <v>1073</v>
      </c>
      <c r="C1581" s="6" t="str">
        <f t="shared" si="24"/>
        <v>SUBCUENTA</v>
      </c>
    </row>
    <row r="1582" spans="1:3" x14ac:dyDescent="0.25">
      <c r="A1582" s="13">
        <v>423570</v>
      </c>
      <c r="B1582" s="5" t="s">
        <v>1074</v>
      </c>
      <c r="C1582" s="6" t="str">
        <f t="shared" si="24"/>
        <v>SUBCUENTA</v>
      </c>
    </row>
    <row r="1583" spans="1:3" x14ac:dyDescent="0.25">
      <c r="A1583" s="13">
        <v>423575</v>
      </c>
      <c r="B1583" s="5" t="s">
        <v>1075</v>
      </c>
      <c r="C1583" s="6" t="str">
        <f t="shared" si="24"/>
        <v>SUBCUENTA</v>
      </c>
    </row>
    <row r="1584" spans="1:3" x14ac:dyDescent="0.25">
      <c r="A1584" s="13">
        <v>423580</v>
      </c>
      <c r="B1584" s="5" t="s">
        <v>1076</v>
      </c>
      <c r="C1584" s="6" t="str">
        <f t="shared" si="24"/>
        <v>SUBCUENTA</v>
      </c>
    </row>
    <row r="1585" spans="1:3" x14ac:dyDescent="0.25">
      <c r="A1585" s="13">
        <v>423585</v>
      </c>
      <c r="B1585" s="5" t="s">
        <v>1077</v>
      </c>
      <c r="C1585" s="6" t="str">
        <f t="shared" si="24"/>
        <v>SUBCUENTA</v>
      </c>
    </row>
    <row r="1586" spans="1:3" x14ac:dyDescent="0.25">
      <c r="A1586" s="13">
        <v>423595</v>
      </c>
      <c r="B1586" s="5" t="s">
        <v>59</v>
      </c>
      <c r="C1586" s="6" t="str">
        <f t="shared" si="24"/>
        <v>SUBCUENTA</v>
      </c>
    </row>
    <row r="1587" spans="1:3" x14ac:dyDescent="0.25">
      <c r="A1587" s="13">
        <v>423599</v>
      </c>
      <c r="B1587" s="5" t="s">
        <v>52</v>
      </c>
      <c r="C1587" s="6" t="str">
        <f t="shared" si="24"/>
        <v>SUBCUENTA</v>
      </c>
    </row>
    <row r="1588" spans="1:3" x14ac:dyDescent="0.25">
      <c r="A1588" s="13">
        <v>4240</v>
      </c>
      <c r="B1588" s="5" t="s">
        <v>1078</v>
      </c>
      <c r="C1588" s="6" t="str">
        <f t="shared" si="24"/>
        <v>CUENTA</v>
      </c>
    </row>
    <row r="1589" spans="1:3" x14ac:dyDescent="0.25">
      <c r="A1589" s="13">
        <v>424005</v>
      </c>
      <c r="B1589" s="5" t="s">
        <v>37</v>
      </c>
      <c r="C1589" s="6" t="str">
        <f t="shared" si="24"/>
        <v>SUBCUENTA</v>
      </c>
    </row>
    <row r="1590" spans="1:3" x14ac:dyDescent="0.25">
      <c r="A1590" s="13">
        <v>424010</v>
      </c>
      <c r="B1590" s="5" t="s">
        <v>53</v>
      </c>
      <c r="C1590" s="6" t="str">
        <f t="shared" si="24"/>
        <v>SUBCUENTA</v>
      </c>
    </row>
    <row r="1591" spans="1:3" x14ac:dyDescent="0.25">
      <c r="A1591" s="13">
        <v>424015</v>
      </c>
      <c r="B1591" s="5" t="s">
        <v>54</v>
      </c>
      <c r="C1591" s="6" t="str">
        <f t="shared" si="24"/>
        <v>SUBCUENTA</v>
      </c>
    </row>
    <row r="1592" spans="1:3" x14ac:dyDescent="0.25">
      <c r="A1592" s="13">
        <v>424020</v>
      </c>
      <c r="B1592" s="5" t="s">
        <v>60</v>
      </c>
      <c r="C1592" s="6" t="str">
        <f t="shared" si="24"/>
        <v>SUBCUENTA</v>
      </c>
    </row>
    <row r="1593" spans="1:3" x14ac:dyDescent="0.25">
      <c r="A1593" s="13">
        <v>424025</v>
      </c>
      <c r="B1593" s="5" t="s">
        <v>65</v>
      </c>
      <c r="C1593" s="6" t="str">
        <f t="shared" si="24"/>
        <v>SUBCUENTA</v>
      </c>
    </row>
    <row r="1594" spans="1:3" x14ac:dyDescent="0.25">
      <c r="A1594" s="13">
        <v>424030</v>
      </c>
      <c r="B1594" s="5" t="s">
        <v>75</v>
      </c>
      <c r="C1594" s="6" t="str">
        <f t="shared" si="24"/>
        <v>SUBCUENTA</v>
      </c>
    </row>
    <row r="1595" spans="1:3" x14ac:dyDescent="0.25">
      <c r="A1595" s="13">
        <v>424035</v>
      </c>
      <c r="B1595" s="5" t="s">
        <v>79</v>
      </c>
      <c r="C1595" s="6" t="str">
        <f t="shared" si="24"/>
        <v>SUBCUENTA</v>
      </c>
    </row>
    <row r="1596" spans="1:3" x14ac:dyDescent="0.25">
      <c r="A1596" s="13">
        <v>424045</v>
      </c>
      <c r="B1596" s="5" t="s">
        <v>98</v>
      </c>
      <c r="C1596" s="6" t="str">
        <f t="shared" si="24"/>
        <v>SUBCUENTA</v>
      </c>
    </row>
    <row r="1597" spans="1:3" x14ac:dyDescent="0.25">
      <c r="A1597" s="13">
        <v>424050</v>
      </c>
      <c r="B1597" s="5" t="s">
        <v>103</v>
      </c>
      <c r="C1597" s="6" t="str">
        <f t="shared" si="24"/>
        <v>SUBCUENTA</v>
      </c>
    </row>
    <row r="1598" spans="1:3" x14ac:dyDescent="0.25">
      <c r="A1598" s="13">
        <v>424095</v>
      </c>
      <c r="B1598" s="5" t="s">
        <v>64</v>
      </c>
      <c r="C1598" s="6" t="str">
        <f t="shared" si="24"/>
        <v>SUBCUENTA</v>
      </c>
    </row>
    <row r="1599" spans="1:3" x14ac:dyDescent="0.25">
      <c r="A1599" s="13">
        <v>424099</v>
      </c>
      <c r="B1599" s="5" t="s">
        <v>52</v>
      </c>
      <c r="C1599" s="6" t="str">
        <f t="shared" si="24"/>
        <v>SUBCUENTA</v>
      </c>
    </row>
    <row r="1600" spans="1:3" x14ac:dyDescent="0.25">
      <c r="A1600" s="13">
        <v>4245</v>
      </c>
      <c r="B1600" s="5" t="s">
        <v>1079</v>
      </c>
      <c r="C1600" s="6" t="str">
        <f t="shared" si="24"/>
        <v>CUENTA</v>
      </c>
    </row>
    <row r="1601" spans="1:3" x14ac:dyDescent="0.25">
      <c r="A1601" s="13">
        <v>424504</v>
      </c>
      <c r="B1601" s="5" t="s">
        <v>238</v>
      </c>
      <c r="C1601" s="6" t="str">
        <f t="shared" si="24"/>
        <v>SUBCUENTA</v>
      </c>
    </row>
    <row r="1602" spans="1:3" x14ac:dyDescent="0.25">
      <c r="A1602" s="13">
        <v>424506</v>
      </c>
      <c r="B1602" s="5" t="s">
        <v>1080</v>
      </c>
      <c r="C1602" s="6" t="str">
        <f t="shared" si="24"/>
        <v>SUBCUENTA</v>
      </c>
    </row>
    <row r="1603" spans="1:3" x14ac:dyDescent="0.25">
      <c r="A1603" s="13">
        <v>424508</v>
      </c>
      <c r="B1603" s="5" t="s">
        <v>269</v>
      </c>
      <c r="C1603" s="6" t="str">
        <f t="shared" si="24"/>
        <v>SUBCUENTA</v>
      </c>
    </row>
    <row r="1604" spans="1:3" x14ac:dyDescent="0.25">
      <c r="A1604" s="13">
        <v>424512</v>
      </c>
      <c r="B1604" s="5" t="s">
        <v>391</v>
      </c>
      <c r="C1604" s="6" t="str">
        <f t="shared" si="24"/>
        <v>SUBCUENTA</v>
      </c>
    </row>
    <row r="1605" spans="1:3" x14ac:dyDescent="0.25">
      <c r="A1605" s="13">
        <v>424516</v>
      </c>
      <c r="B1605" s="5" t="s">
        <v>270</v>
      </c>
      <c r="C1605" s="6" t="str">
        <f t="shared" si="24"/>
        <v>SUBCUENTA</v>
      </c>
    </row>
    <row r="1606" spans="1:3" x14ac:dyDescent="0.25">
      <c r="A1606" s="13">
        <v>424520</v>
      </c>
      <c r="B1606" s="5" t="s">
        <v>277</v>
      </c>
      <c r="C1606" s="6" t="str">
        <f t="shared" si="24"/>
        <v>SUBCUENTA</v>
      </c>
    </row>
    <row r="1607" spans="1:3" x14ac:dyDescent="0.25">
      <c r="A1607" s="13">
        <v>424524</v>
      </c>
      <c r="B1607" s="5" t="s">
        <v>278</v>
      </c>
      <c r="C1607" s="6" t="str">
        <f t="shared" si="24"/>
        <v>SUBCUENTA</v>
      </c>
    </row>
    <row r="1608" spans="1:3" x14ac:dyDescent="0.25">
      <c r="A1608" s="13">
        <v>424528</v>
      </c>
      <c r="B1608" s="5" t="s">
        <v>279</v>
      </c>
      <c r="C1608" s="6" t="str">
        <f t="shared" si="24"/>
        <v>SUBCUENTA</v>
      </c>
    </row>
    <row r="1609" spans="1:3" x14ac:dyDescent="0.25">
      <c r="A1609" s="13">
        <v>424532</v>
      </c>
      <c r="B1609" s="5" t="s">
        <v>312</v>
      </c>
      <c r="C1609" s="6" t="str">
        <f t="shared" si="24"/>
        <v>SUBCUENTA</v>
      </c>
    </row>
    <row r="1610" spans="1:3" x14ac:dyDescent="0.25">
      <c r="A1610" s="13">
        <v>424536</v>
      </c>
      <c r="B1610" s="5" t="s">
        <v>281</v>
      </c>
      <c r="C1610" s="6" t="str">
        <f t="shared" si="24"/>
        <v>SUBCUENTA</v>
      </c>
    </row>
    <row r="1611" spans="1:3" x14ac:dyDescent="0.25">
      <c r="A1611" s="13">
        <v>424540</v>
      </c>
      <c r="B1611" s="5" t="s">
        <v>282</v>
      </c>
      <c r="C1611" s="6" t="str">
        <f t="shared" si="24"/>
        <v>SUBCUENTA</v>
      </c>
    </row>
    <row r="1612" spans="1:3" x14ac:dyDescent="0.25">
      <c r="A1612" s="13">
        <v>424544</v>
      </c>
      <c r="B1612" s="5" t="s">
        <v>283</v>
      </c>
      <c r="C1612" s="6" t="str">
        <f t="shared" si="24"/>
        <v>SUBCUENTA</v>
      </c>
    </row>
    <row r="1613" spans="1:3" x14ac:dyDescent="0.25">
      <c r="A1613" s="13">
        <v>424548</v>
      </c>
      <c r="B1613" s="5" t="s">
        <v>284</v>
      </c>
      <c r="C1613" s="6" t="str">
        <f t="shared" si="24"/>
        <v>SUBCUENTA</v>
      </c>
    </row>
    <row r="1614" spans="1:3" x14ac:dyDescent="0.25">
      <c r="A1614" s="13">
        <v>424552</v>
      </c>
      <c r="B1614" s="5" t="s">
        <v>285</v>
      </c>
      <c r="C1614" s="6" t="str">
        <f t="shared" si="24"/>
        <v>SUBCUENTA</v>
      </c>
    </row>
    <row r="1615" spans="1:3" x14ac:dyDescent="0.25">
      <c r="A1615" s="13">
        <v>424556</v>
      </c>
      <c r="B1615" s="5" t="s">
        <v>271</v>
      </c>
      <c r="C1615" s="6" t="str">
        <f t="shared" si="24"/>
        <v>SUBCUENTA</v>
      </c>
    </row>
    <row r="1616" spans="1:3" x14ac:dyDescent="0.25">
      <c r="A1616" s="13">
        <v>424560</v>
      </c>
      <c r="B1616" s="5" t="s">
        <v>367</v>
      </c>
      <c r="C1616" s="6" t="str">
        <f t="shared" si="24"/>
        <v>SUBCUENTA</v>
      </c>
    </row>
    <row r="1617" spans="1:3" x14ac:dyDescent="0.25">
      <c r="A1617" s="13">
        <v>424562</v>
      </c>
      <c r="B1617" s="5" t="s">
        <v>254</v>
      </c>
      <c r="C1617" s="6" t="str">
        <f t="shared" si="24"/>
        <v>SUBCUENTA</v>
      </c>
    </row>
    <row r="1618" spans="1:3" x14ac:dyDescent="0.25">
      <c r="A1618" s="13">
        <v>424564</v>
      </c>
      <c r="B1618" s="5" t="s">
        <v>370</v>
      </c>
      <c r="C1618" s="6" t="str">
        <f t="shared" si="24"/>
        <v>SUBCUENTA</v>
      </c>
    </row>
    <row r="1619" spans="1:3" x14ac:dyDescent="0.25">
      <c r="A1619" s="13">
        <v>424568</v>
      </c>
      <c r="B1619" s="5" t="s">
        <v>272</v>
      </c>
      <c r="C1619" s="6" t="str">
        <f t="shared" si="24"/>
        <v>SUBCUENTA</v>
      </c>
    </row>
    <row r="1620" spans="1:3" x14ac:dyDescent="0.25">
      <c r="A1620" s="13">
        <v>424572</v>
      </c>
      <c r="B1620" s="5" t="s">
        <v>377</v>
      </c>
      <c r="C1620" s="6" t="str">
        <f t="shared" si="24"/>
        <v>SUBCUENTA</v>
      </c>
    </row>
    <row r="1621" spans="1:3" x14ac:dyDescent="0.25">
      <c r="A1621" s="13">
        <v>424580</v>
      </c>
      <c r="B1621" s="5" t="s">
        <v>273</v>
      </c>
      <c r="C1621" s="6" t="str">
        <f t="shared" si="24"/>
        <v>SUBCUENTA</v>
      </c>
    </row>
    <row r="1622" spans="1:3" x14ac:dyDescent="0.25">
      <c r="A1622" s="13">
        <v>424584</v>
      </c>
      <c r="B1622" s="5" t="s">
        <v>381</v>
      </c>
      <c r="C1622" s="6" t="str">
        <f t="shared" si="24"/>
        <v>SUBCUENTA</v>
      </c>
    </row>
    <row r="1623" spans="1:3" x14ac:dyDescent="0.25">
      <c r="A1623" s="13">
        <v>424588</v>
      </c>
      <c r="B1623" s="5" t="s">
        <v>235</v>
      </c>
      <c r="C1623" s="6" t="str">
        <f t="shared" si="24"/>
        <v>SUBCUENTA</v>
      </c>
    </row>
    <row r="1624" spans="1:3" x14ac:dyDescent="0.25">
      <c r="A1624" s="13">
        <v>424599</v>
      </c>
      <c r="B1624" s="5" t="s">
        <v>52</v>
      </c>
      <c r="C1624" s="6" t="str">
        <f t="shared" si="24"/>
        <v>SUBCUENTA</v>
      </c>
    </row>
    <row r="1625" spans="1:3" x14ac:dyDescent="0.25">
      <c r="A1625" s="13">
        <v>4248</v>
      </c>
      <c r="B1625" s="5" t="s">
        <v>1081</v>
      </c>
      <c r="C1625" s="6" t="str">
        <f t="shared" si="24"/>
        <v>CUENTA</v>
      </c>
    </row>
    <row r="1626" spans="1:3" x14ac:dyDescent="0.25">
      <c r="A1626" s="13">
        <v>424805</v>
      </c>
      <c r="B1626" s="5" t="s">
        <v>393</v>
      </c>
      <c r="C1626" s="6" t="str">
        <f t="shared" si="24"/>
        <v>SUBCUENTA</v>
      </c>
    </row>
    <row r="1627" spans="1:3" x14ac:dyDescent="0.25">
      <c r="A1627" s="13">
        <v>424810</v>
      </c>
      <c r="B1627" s="5" t="s">
        <v>448</v>
      </c>
      <c r="C1627" s="6" t="str">
        <f t="shared" si="24"/>
        <v>SUBCUENTA</v>
      </c>
    </row>
    <row r="1628" spans="1:3" x14ac:dyDescent="0.25">
      <c r="A1628" s="13">
        <v>424899</v>
      </c>
      <c r="B1628" s="5" t="s">
        <v>52</v>
      </c>
      <c r="C1628" s="6" t="str">
        <f t="shared" si="24"/>
        <v>SUBCUENTA</v>
      </c>
    </row>
    <row r="1629" spans="1:3" x14ac:dyDescent="0.25">
      <c r="A1629" s="13">
        <v>4250</v>
      </c>
      <c r="B1629" s="5" t="s">
        <v>1082</v>
      </c>
      <c r="C1629" s="6" t="str">
        <f t="shared" ref="C1629:C1692" si="25">IF(LEN(A1629)=1,"CLASE",IF(LEN(A1629)=2,"GRUPO",IF(LEN(A1629)=4,"CUENTA",IF(LEN(A1629)=6,"SUBCUENTA",""))))</f>
        <v>CUENTA</v>
      </c>
    </row>
    <row r="1630" spans="1:3" x14ac:dyDescent="0.25">
      <c r="A1630" s="13">
        <v>425005</v>
      </c>
      <c r="B1630" s="5" t="s">
        <v>1083</v>
      </c>
      <c r="C1630" s="6" t="str">
        <f t="shared" si="25"/>
        <v>SUBCUENTA</v>
      </c>
    </row>
    <row r="1631" spans="1:3" x14ac:dyDescent="0.25">
      <c r="A1631" s="13">
        <v>425010</v>
      </c>
      <c r="B1631" s="5" t="s">
        <v>508</v>
      </c>
      <c r="C1631" s="6" t="str">
        <f t="shared" si="25"/>
        <v>SUBCUENTA</v>
      </c>
    </row>
    <row r="1632" spans="1:3" x14ac:dyDescent="0.25">
      <c r="A1632" s="13">
        <v>425015</v>
      </c>
      <c r="B1632" s="5" t="s">
        <v>634</v>
      </c>
      <c r="C1632" s="6" t="str">
        <f t="shared" si="25"/>
        <v>SUBCUENTA</v>
      </c>
    </row>
    <row r="1633" spans="1:3" x14ac:dyDescent="0.25">
      <c r="A1633" s="13">
        <v>425020</v>
      </c>
      <c r="B1633" s="5" t="s">
        <v>1084</v>
      </c>
      <c r="C1633" s="6" t="str">
        <f t="shared" si="25"/>
        <v>SUBCUENTA</v>
      </c>
    </row>
    <row r="1634" spans="1:3" x14ac:dyDescent="0.25">
      <c r="A1634" s="13">
        <v>425025</v>
      </c>
      <c r="B1634" s="5" t="s">
        <v>1085</v>
      </c>
      <c r="C1634" s="6" t="str">
        <f t="shared" si="25"/>
        <v>SUBCUENTA</v>
      </c>
    </row>
    <row r="1635" spans="1:3" x14ac:dyDescent="0.25">
      <c r="A1635" s="13">
        <v>425030</v>
      </c>
      <c r="B1635" s="5" t="s">
        <v>1086</v>
      </c>
      <c r="C1635" s="6" t="str">
        <f t="shared" si="25"/>
        <v>SUBCUENTA</v>
      </c>
    </row>
    <row r="1636" spans="1:3" x14ac:dyDescent="0.25">
      <c r="A1636" s="13">
        <v>425035</v>
      </c>
      <c r="B1636" s="5" t="s">
        <v>1087</v>
      </c>
      <c r="C1636" s="6" t="str">
        <f t="shared" si="25"/>
        <v>SUBCUENTA</v>
      </c>
    </row>
    <row r="1637" spans="1:3" x14ac:dyDescent="0.25">
      <c r="A1637" s="13">
        <v>425040</v>
      </c>
      <c r="B1637" s="5" t="s">
        <v>1088</v>
      </c>
      <c r="C1637" s="6" t="str">
        <f t="shared" si="25"/>
        <v>SUBCUENTA</v>
      </c>
    </row>
    <row r="1638" spans="1:3" x14ac:dyDescent="0.25">
      <c r="A1638" s="13">
        <v>425045</v>
      </c>
      <c r="B1638" s="5" t="s">
        <v>1089</v>
      </c>
      <c r="C1638" s="6" t="str">
        <f t="shared" si="25"/>
        <v>SUBCUENTA</v>
      </c>
    </row>
    <row r="1639" spans="1:3" x14ac:dyDescent="0.25">
      <c r="A1639" s="13">
        <v>425050</v>
      </c>
      <c r="B1639" s="5" t="s">
        <v>1090</v>
      </c>
      <c r="C1639" s="6" t="str">
        <f t="shared" si="25"/>
        <v>SUBCUENTA</v>
      </c>
    </row>
    <row r="1640" spans="1:3" x14ac:dyDescent="0.25">
      <c r="A1640" s="13">
        <v>425099</v>
      </c>
      <c r="B1640" s="5" t="s">
        <v>52</v>
      </c>
      <c r="C1640" s="6" t="str">
        <f t="shared" si="25"/>
        <v>SUBCUENTA</v>
      </c>
    </row>
    <row r="1641" spans="1:3" x14ac:dyDescent="0.25">
      <c r="A1641" s="13">
        <v>4255</v>
      </c>
      <c r="B1641" s="5" t="s">
        <v>685</v>
      </c>
      <c r="C1641" s="6" t="str">
        <f t="shared" si="25"/>
        <v>CUENTA</v>
      </c>
    </row>
    <row r="1642" spans="1:3" x14ac:dyDescent="0.25">
      <c r="A1642" s="13">
        <v>425505</v>
      </c>
      <c r="B1642" s="5" t="s">
        <v>1091</v>
      </c>
      <c r="C1642" s="6" t="str">
        <f t="shared" si="25"/>
        <v>SUBCUENTA</v>
      </c>
    </row>
    <row r="1643" spans="1:3" x14ac:dyDescent="0.25">
      <c r="A1643" s="13">
        <v>425510</v>
      </c>
      <c r="B1643" s="5" t="s">
        <v>1092</v>
      </c>
      <c r="C1643" s="6" t="str">
        <f t="shared" si="25"/>
        <v>SUBCUENTA</v>
      </c>
    </row>
    <row r="1644" spans="1:3" x14ac:dyDescent="0.25">
      <c r="A1644" s="13">
        <v>425515</v>
      </c>
      <c r="B1644" s="5" t="s">
        <v>1093</v>
      </c>
      <c r="C1644" s="6" t="str">
        <f t="shared" si="25"/>
        <v>SUBCUENTA</v>
      </c>
    </row>
    <row r="1645" spans="1:3" x14ac:dyDescent="0.25">
      <c r="A1645" s="13">
        <v>425520</v>
      </c>
      <c r="B1645" s="5" t="s">
        <v>1094</v>
      </c>
      <c r="C1645" s="6" t="str">
        <f t="shared" si="25"/>
        <v>SUBCUENTA</v>
      </c>
    </row>
    <row r="1646" spans="1:3" x14ac:dyDescent="0.25">
      <c r="A1646" s="13">
        <v>425525</v>
      </c>
      <c r="B1646" s="5" t="s">
        <v>1095</v>
      </c>
      <c r="C1646" s="6" t="str">
        <f t="shared" si="25"/>
        <v>SUBCUENTA</v>
      </c>
    </row>
    <row r="1647" spans="1:3" x14ac:dyDescent="0.25">
      <c r="A1647" s="13">
        <v>425530</v>
      </c>
      <c r="B1647" s="5" t="s">
        <v>1096</v>
      </c>
      <c r="C1647" s="6" t="str">
        <f t="shared" si="25"/>
        <v>SUBCUENTA</v>
      </c>
    </row>
    <row r="1648" spans="1:3" x14ac:dyDescent="0.25">
      <c r="A1648" s="13">
        <v>425535</v>
      </c>
      <c r="B1648" s="5" t="s">
        <v>1097</v>
      </c>
      <c r="C1648" s="6" t="str">
        <f t="shared" si="25"/>
        <v>SUBCUENTA</v>
      </c>
    </row>
    <row r="1649" spans="1:3" x14ac:dyDescent="0.25">
      <c r="A1649" s="13">
        <v>425540</v>
      </c>
      <c r="B1649" s="5" t="s">
        <v>1098</v>
      </c>
      <c r="C1649" s="6" t="str">
        <f t="shared" si="25"/>
        <v>SUBCUENTA</v>
      </c>
    </row>
    <row r="1650" spans="1:3" x14ac:dyDescent="0.25">
      <c r="A1650" s="13">
        <v>425595</v>
      </c>
      <c r="B1650" s="5" t="s">
        <v>64</v>
      </c>
      <c r="C1650" s="6" t="str">
        <f t="shared" si="25"/>
        <v>SUBCUENTA</v>
      </c>
    </row>
    <row r="1651" spans="1:3" x14ac:dyDescent="0.25">
      <c r="A1651" s="13">
        <v>425599</v>
      </c>
      <c r="B1651" s="5" t="s">
        <v>52</v>
      </c>
      <c r="C1651" s="6" t="str">
        <f t="shared" si="25"/>
        <v>SUBCUENTA</v>
      </c>
    </row>
    <row r="1652" spans="1:3" x14ac:dyDescent="0.25">
      <c r="A1652" s="13">
        <v>4260</v>
      </c>
      <c r="B1652" s="5" t="s">
        <v>1099</v>
      </c>
      <c r="C1652" s="6" t="str">
        <f t="shared" si="25"/>
        <v>CUENTA</v>
      </c>
    </row>
    <row r="1653" spans="1:3" ht="25.5" x14ac:dyDescent="0.25">
      <c r="A1653" s="13" t="s">
        <v>1100</v>
      </c>
      <c r="B1653" s="5"/>
      <c r="C1653" s="6" t="str">
        <f t="shared" si="25"/>
        <v/>
      </c>
    </row>
    <row r="1654" spans="1:3" x14ac:dyDescent="0.25">
      <c r="A1654" s="13">
        <v>426099</v>
      </c>
      <c r="B1654" s="5" t="s">
        <v>52</v>
      </c>
      <c r="C1654" s="6" t="str">
        <f t="shared" si="25"/>
        <v>SUBCUENTA</v>
      </c>
    </row>
    <row r="1655" spans="1:3" x14ac:dyDescent="0.25">
      <c r="A1655" s="13">
        <v>4265</v>
      </c>
      <c r="B1655" s="5" t="s">
        <v>1101</v>
      </c>
      <c r="C1655" s="6" t="str">
        <f t="shared" si="25"/>
        <v>CUENTA</v>
      </c>
    </row>
    <row r="1656" spans="1:3" ht="25.5" x14ac:dyDescent="0.25">
      <c r="A1656" s="13" t="s">
        <v>1102</v>
      </c>
      <c r="B1656" s="5"/>
      <c r="C1656" s="6" t="str">
        <f t="shared" si="25"/>
        <v/>
      </c>
    </row>
    <row r="1657" spans="1:3" x14ac:dyDescent="0.25">
      <c r="A1657" s="13">
        <v>426599</v>
      </c>
      <c r="B1657" s="5" t="s">
        <v>52</v>
      </c>
      <c r="C1657" s="6" t="str">
        <f t="shared" si="25"/>
        <v>SUBCUENTA</v>
      </c>
    </row>
    <row r="1658" spans="1:3" x14ac:dyDescent="0.25">
      <c r="A1658" s="13">
        <v>4275</v>
      </c>
      <c r="B1658" s="5" t="s">
        <v>1103</v>
      </c>
      <c r="C1658" s="6" t="str">
        <f t="shared" si="25"/>
        <v>CUENTA</v>
      </c>
    </row>
    <row r="1659" spans="1:3" ht="25.5" x14ac:dyDescent="0.25">
      <c r="A1659" s="13" t="s">
        <v>1104</v>
      </c>
      <c r="B1659" s="5"/>
      <c r="C1659" s="6" t="str">
        <f t="shared" si="25"/>
        <v/>
      </c>
    </row>
    <row r="1660" spans="1:3" x14ac:dyDescent="0.25">
      <c r="A1660" s="13">
        <v>427599</v>
      </c>
      <c r="B1660" s="5" t="s">
        <v>52</v>
      </c>
      <c r="C1660" s="6" t="str">
        <f t="shared" si="25"/>
        <v>SUBCUENTA</v>
      </c>
    </row>
    <row r="1661" spans="1:3" x14ac:dyDescent="0.25">
      <c r="A1661" s="13">
        <v>4295</v>
      </c>
      <c r="B1661" s="5" t="s">
        <v>452</v>
      </c>
      <c r="C1661" s="6" t="str">
        <f t="shared" si="25"/>
        <v>CUENTA</v>
      </c>
    </row>
    <row r="1662" spans="1:3" x14ac:dyDescent="0.25">
      <c r="A1662" s="13">
        <v>429503</v>
      </c>
      <c r="B1662" s="5" t="s">
        <v>1105</v>
      </c>
      <c r="C1662" s="6" t="str">
        <f t="shared" si="25"/>
        <v>SUBCUENTA</v>
      </c>
    </row>
    <row r="1663" spans="1:3" x14ac:dyDescent="0.25">
      <c r="A1663" s="13">
        <v>429505</v>
      </c>
      <c r="B1663" s="5" t="s">
        <v>1106</v>
      </c>
      <c r="C1663" s="6" t="str">
        <f t="shared" si="25"/>
        <v>SUBCUENTA</v>
      </c>
    </row>
    <row r="1664" spans="1:3" x14ac:dyDescent="0.25">
      <c r="A1664" s="13">
        <v>429507</v>
      </c>
      <c r="B1664" s="5" t="s">
        <v>605</v>
      </c>
      <c r="C1664" s="6" t="str">
        <f t="shared" si="25"/>
        <v>SUBCUENTA</v>
      </c>
    </row>
    <row r="1665" spans="1:3" x14ac:dyDescent="0.25">
      <c r="A1665" s="13">
        <v>429509</v>
      </c>
      <c r="B1665" s="5" t="s">
        <v>729</v>
      </c>
      <c r="C1665" s="6" t="str">
        <f t="shared" si="25"/>
        <v>SUBCUENTA</v>
      </c>
    </row>
    <row r="1666" spans="1:3" x14ac:dyDescent="0.25">
      <c r="A1666" s="13">
        <v>429511</v>
      </c>
      <c r="B1666" s="5" t="s">
        <v>1107</v>
      </c>
      <c r="C1666" s="6" t="str">
        <f t="shared" si="25"/>
        <v>SUBCUENTA</v>
      </c>
    </row>
    <row r="1667" spans="1:3" x14ac:dyDescent="0.25">
      <c r="A1667" s="13">
        <v>429513</v>
      </c>
      <c r="B1667" s="5" t="s">
        <v>1108</v>
      </c>
      <c r="C1667" s="6" t="str">
        <f t="shared" si="25"/>
        <v>SUBCUENTA</v>
      </c>
    </row>
    <row r="1668" spans="1:3" x14ac:dyDescent="0.25">
      <c r="A1668" s="13">
        <v>429515</v>
      </c>
      <c r="B1668" s="5" t="s">
        <v>615</v>
      </c>
      <c r="C1668" s="6" t="str">
        <f t="shared" si="25"/>
        <v>SUBCUENTA</v>
      </c>
    </row>
    <row r="1669" spans="1:3" x14ac:dyDescent="0.25">
      <c r="A1669" s="13">
        <v>429517</v>
      </c>
      <c r="B1669" s="5" t="s">
        <v>1109</v>
      </c>
      <c r="C1669" s="6" t="str">
        <f t="shared" si="25"/>
        <v>SUBCUENTA</v>
      </c>
    </row>
    <row r="1670" spans="1:3" x14ac:dyDescent="0.25">
      <c r="A1670" s="13">
        <v>429519</v>
      </c>
      <c r="B1670" s="5" t="s">
        <v>1110</v>
      </c>
      <c r="C1670" s="6" t="str">
        <f t="shared" si="25"/>
        <v>SUBCUENTA</v>
      </c>
    </row>
    <row r="1671" spans="1:3" x14ac:dyDescent="0.25">
      <c r="A1671" s="13">
        <v>429521</v>
      </c>
      <c r="B1671" s="5" t="s">
        <v>1111</v>
      </c>
      <c r="C1671" s="6" t="str">
        <f t="shared" si="25"/>
        <v>SUBCUENTA</v>
      </c>
    </row>
    <row r="1672" spans="1:3" x14ac:dyDescent="0.25">
      <c r="A1672" s="13">
        <v>429525</v>
      </c>
      <c r="B1672" s="5" t="s">
        <v>1112</v>
      </c>
      <c r="C1672" s="6" t="str">
        <f t="shared" si="25"/>
        <v>SUBCUENTA</v>
      </c>
    </row>
    <row r="1673" spans="1:3" x14ac:dyDescent="0.25">
      <c r="A1673" s="13">
        <v>429530</v>
      </c>
      <c r="B1673" s="5" t="s">
        <v>1113</v>
      </c>
      <c r="C1673" s="6" t="str">
        <f t="shared" si="25"/>
        <v>SUBCUENTA</v>
      </c>
    </row>
    <row r="1674" spans="1:3" x14ac:dyDescent="0.25">
      <c r="A1674" s="13">
        <v>429533</v>
      </c>
      <c r="B1674" s="5" t="s">
        <v>1045</v>
      </c>
      <c r="C1674" s="6" t="str">
        <f t="shared" si="25"/>
        <v>SUBCUENTA</v>
      </c>
    </row>
    <row r="1675" spans="1:3" x14ac:dyDescent="0.25">
      <c r="A1675" s="13">
        <v>429535</v>
      </c>
      <c r="B1675" s="5" t="s">
        <v>1114</v>
      </c>
      <c r="C1675" s="6" t="str">
        <f t="shared" si="25"/>
        <v>SUBCUENTA</v>
      </c>
    </row>
    <row r="1676" spans="1:3" x14ac:dyDescent="0.25">
      <c r="A1676" s="13">
        <v>429537</v>
      </c>
      <c r="B1676" s="5" t="s">
        <v>634</v>
      </c>
      <c r="C1676" s="6" t="str">
        <f t="shared" si="25"/>
        <v>SUBCUENTA</v>
      </c>
    </row>
    <row r="1677" spans="1:3" x14ac:dyDescent="0.25">
      <c r="A1677" s="13">
        <v>429540</v>
      </c>
      <c r="B1677" s="5" t="s">
        <v>1115</v>
      </c>
      <c r="C1677" s="6" t="str">
        <f t="shared" si="25"/>
        <v>SUBCUENTA</v>
      </c>
    </row>
    <row r="1678" spans="1:3" x14ac:dyDescent="0.25">
      <c r="A1678" s="13">
        <v>429543</v>
      </c>
      <c r="B1678" s="5" t="s">
        <v>1116</v>
      </c>
      <c r="C1678" s="6" t="str">
        <f t="shared" si="25"/>
        <v>SUBCUENTA</v>
      </c>
    </row>
    <row r="1679" spans="1:3" x14ac:dyDescent="0.25">
      <c r="A1679" s="13">
        <v>429545</v>
      </c>
      <c r="B1679" s="5" t="s">
        <v>606</v>
      </c>
      <c r="C1679" s="6" t="str">
        <f t="shared" si="25"/>
        <v>SUBCUENTA</v>
      </c>
    </row>
    <row r="1680" spans="1:3" x14ac:dyDescent="0.25">
      <c r="A1680" s="13">
        <v>429547</v>
      </c>
      <c r="B1680" s="5" t="s">
        <v>1117</v>
      </c>
      <c r="C1680" s="6" t="str">
        <f t="shared" si="25"/>
        <v>SUBCUENTA</v>
      </c>
    </row>
    <row r="1681" spans="1:3" x14ac:dyDescent="0.25">
      <c r="A1681" s="13">
        <v>429549</v>
      </c>
      <c r="B1681" s="5" t="s">
        <v>1118</v>
      </c>
      <c r="C1681" s="6" t="str">
        <f t="shared" si="25"/>
        <v>SUBCUENTA</v>
      </c>
    </row>
    <row r="1682" spans="1:3" x14ac:dyDescent="0.25">
      <c r="A1682" s="13">
        <v>429551</v>
      </c>
      <c r="B1682" s="5" t="s">
        <v>1119</v>
      </c>
      <c r="C1682" s="6" t="str">
        <f t="shared" si="25"/>
        <v>SUBCUENTA</v>
      </c>
    </row>
    <row r="1683" spans="1:3" x14ac:dyDescent="0.25">
      <c r="A1683" s="13">
        <v>429553</v>
      </c>
      <c r="B1683" s="5" t="s">
        <v>1120</v>
      </c>
      <c r="C1683" s="6" t="str">
        <f t="shared" si="25"/>
        <v>SUBCUENTA</v>
      </c>
    </row>
    <row r="1684" spans="1:3" x14ac:dyDescent="0.25">
      <c r="A1684" s="13">
        <v>429555</v>
      </c>
      <c r="B1684" s="5" t="s">
        <v>1121</v>
      </c>
      <c r="C1684" s="6" t="str">
        <f t="shared" si="25"/>
        <v>SUBCUENTA</v>
      </c>
    </row>
    <row r="1685" spans="1:3" x14ac:dyDescent="0.25">
      <c r="A1685" s="13">
        <v>429557</v>
      </c>
      <c r="B1685" s="5" t="s">
        <v>1122</v>
      </c>
      <c r="C1685" s="6" t="str">
        <f t="shared" si="25"/>
        <v>SUBCUENTA</v>
      </c>
    </row>
    <row r="1686" spans="1:3" x14ac:dyDescent="0.25">
      <c r="A1686" s="13">
        <v>429559</v>
      </c>
      <c r="B1686" s="5" t="s">
        <v>1123</v>
      </c>
      <c r="C1686" s="6" t="str">
        <f t="shared" si="25"/>
        <v>SUBCUENTA</v>
      </c>
    </row>
    <row r="1687" spans="1:3" x14ac:dyDescent="0.25">
      <c r="A1687" s="13">
        <v>429561</v>
      </c>
      <c r="B1687" s="5" t="s">
        <v>1124</v>
      </c>
      <c r="C1687" s="6" t="str">
        <f t="shared" si="25"/>
        <v>SUBCUENTA</v>
      </c>
    </row>
    <row r="1688" spans="1:3" x14ac:dyDescent="0.25">
      <c r="A1688" s="13">
        <v>429563</v>
      </c>
      <c r="B1688" s="5" t="s">
        <v>1125</v>
      </c>
      <c r="C1688" s="6" t="str">
        <f t="shared" si="25"/>
        <v>SUBCUENTA</v>
      </c>
    </row>
    <row r="1689" spans="1:3" x14ac:dyDescent="0.25">
      <c r="A1689" s="13">
        <v>429567</v>
      </c>
      <c r="B1689" s="5" t="s">
        <v>1126</v>
      </c>
      <c r="C1689" s="6" t="str">
        <f t="shared" si="25"/>
        <v>SUBCUENTA</v>
      </c>
    </row>
    <row r="1690" spans="1:3" x14ac:dyDescent="0.25">
      <c r="A1690" s="13">
        <v>429571</v>
      </c>
      <c r="B1690" s="5" t="s">
        <v>1127</v>
      </c>
      <c r="C1690" s="6" t="str">
        <f t="shared" si="25"/>
        <v>SUBCUENTA</v>
      </c>
    </row>
    <row r="1691" spans="1:3" x14ac:dyDescent="0.25">
      <c r="A1691" s="13">
        <v>429573</v>
      </c>
      <c r="B1691" s="5" t="s">
        <v>1128</v>
      </c>
      <c r="C1691" s="6" t="str">
        <f t="shared" si="25"/>
        <v>SUBCUENTA</v>
      </c>
    </row>
    <row r="1692" spans="1:3" x14ac:dyDescent="0.25">
      <c r="A1692" s="13">
        <v>429575</v>
      </c>
      <c r="B1692" s="5" t="s">
        <v>1129</v>
      </c>
      <c r="C1692" s="6" t="str">
        <f t="shared" si="25"/>
        <v>SUBCUENTA</v>
      </c>
    </row>
    <row r="1693" spans="1:3" x14ac:dyDescent="0.25">
      <c r="A1693" s="13">
        <v>429579</v>
      </c>
      <c r="B1693" s="5" t="s">
        <v>1130</v>
      </c>
      <c r="C1693" s="6" t="str">
        <f t="shared" ref="C1693:C1756" si="26">IF(LEN(A1693)=1,"CLASE",IF(LEN(A1693)=2,"GRUPO",IF(LEN(A1693)=4,"CUENTA",IF(LEN(A1693)=6,"SUBCUENTA",""))))</f>
        <v>SUBCUENTA</v>
      </c>
    </row>
    <row r="1694" spans="1:3" x14ac:dyDescent="0.25">
      <c r="A1694" s="13">
        <v>429581</v>
      </c>
      <c r="B1694" s="5" t="s">
        <v>1131</v>
      </c>
      <c r="C1694" s="6" t="str">
        <f t="shared" si="26"/>
        <v>SUBCUENTA</v>
      </c>
    </row>
    <row r="1695" spans="1:3" x14ac:dyDescent="0.25">
      <c r="A1695" s="13">
        <v>429583</v>
      </c>
      <c r="B1695" s="5" t="s">
        <v>1132</v>
      </c>
      <c r="C1695" s="6" t="str">
        <f t="shared" si="26"/>
        <v>SUBCUENTA</v>
      </c>
    </row>
    <row r="1696" spans="1:3" x14ac:dyDescent="0.25">
      <c r="A1696" s="13">
        <v>429599</v>
      </c>
      <c r="B1696" s="5" t="s">
        <v>52</v>
      </c>
      <c r="C1696" s="6" t="str">
        <f t="shared" si="26"/>
        <v>SUBCUENTA</v>
      </c>
    </row>
    <row r="1697" spans="1:3" x14ac:dyDescent="0.25">
      <c r="A1697" s="13">
        <v>47</v>
      </c>
      <c r="B1697" s="5" t="s">
        <v>52</v>
      </c>
      <c r="C1697" s="6" t="str">
        <f t="shared" si="26"/>
        <v>GRUPO</v>
      </c>
    </row>
    <row r="1698" spans="1:3" x14ac:dyDescent="0.25">
      <c r="A1698" s="13">
        <v>4705</v>
      </c>
      <c r="B1698" s="5" t="s">
        <v>1133</v>
      </c>
      <c r="C1698" s="6" t="str">
        <f t="shared" si="26"/>
        <v>CUENTA</v>
      </c>
    </row>
    <row r="1699" spans="1:3" x14ac:dyDescent="0.25">
      <c r="A1699" s="13">
        <v>470505</v>
      </c>
      <c r="B1699" s="5" t="s">
        <v>1134</v>
      </c>
      <c r="C1699" s="6" t="str">
        <f t="shared" si="26"/>
        <v>SUBCUENTA</v>
      </c>
    </row>
    <row r="1700" spans="1:3" x14ac:dyDescent="0.25">
      <c r="A1700" s="13">
        <v>470510</v>
      </c>
      <c r="B1700" s="5" t="s">
        <v>1135</v>
      </c>
      <c r="C1700" s="6" t="str">
        <f t="shared" si="26"/>
        <v>SUBCUENTA</v>
      </c>
    </row>
    <row r="1701" spans="1:3" x14ac:dyDescent="0.25">
      <c r="A1701" s="13">
        <v>470515</v>
      </c>
      <c r="B1701" s="5" t="s">
        <v>1136</v>
      </c>
      <c r="C1701" s="6" t="str">
        <f t="shared" si="26"/>
        <v>SUBCUENTA</v>
      </c>
    </row>
    <row r="1702" spans="1:3" x14ac:dyDescent="0.25">
      <c r="A1702" s="13">
        <v>470520</v>
      </c>
      <c r="B1702" s="5" t="s">
        <v>1137</v>
      </c>
      <c r="C1702" s="6" t="str">
        <f t="shared" si="26"/>
        <v>SUBCUENTA</v>
      </c>
    </row>
    <row r="1703" spans="1:3" x14ac:dyDescent="0.25">
      <c r="A1703" s="13">
        <v>470525</v>
      </c>
      <c r="B1703" s="5" t="s">
        <v>1138</v>
      </c>
      <c r="C1703" s="6" t="str">
        <f t="shared" si="26"/>
        <v>SUBCUENTA</v>
      </c>
    </row>
    <row r="1704" spans="1:3" x14ac:dyDescent="0.25">
      <c r="A1704" s="13">
        <v>470530</v>
      </c>
      <c r="B1704" s="5" t="s">
        <v>1139</v>
      </c>
      <c r="C1704" s="6" t="str">
        <f t="shared" si="26"/>
        <v>SUBCUENTA</v>
      </c>
    </row>
    <row r="1705" spans="1:3" x14ac:dyDescent="0.25">
      <c r="A1705" s="13">
        <v>470535</v>
      </c>
      <c r="B1705" s="5" t="s">
        <v>1140</v>
      </c>
      <c r="C1705" s="6" t="str">
        <f t="shared" si="26"/>
        <v>SUBCUENTA</v>
      </c>
    </row>
    <row r="1706" spans="1:3" x14ac:dyDescent="0.25">
      <c r="A1706" s="13">
        <v>470540</v>
      </c>
      <c r="B1706" s="5" t="s">
        <v>701</v>
      </c>
      <c r="C1706" s="6" t="str">
        <f t="shared" si="26"/>
        <v>SUBCUENTA</v>
      </c>
    </row>
    <row r="1707" spans="1:3" x14ac:dyDescent="0.25">
      <c r="A1707" s="13">
        <v>470545</v>
      </c>
      <c r="B1707" s="5" t="s">
        <v>1141</v>
      </c>
      <c r="C1707" s="6" t="str">
        <f t="shared" si="26"/>
        <v>SUBCUENTA</v>
      </c>
    </row>
    <row r="1708" spans="1:3" x14ac:dyDescent="0.25">
      <c r="A1708" s="13">
        <v>470550</v>
      </c>
      <c r="B1708" s="5" t="s">
        <v>1142</v>
      </c>
      <c r="C1708" s="6" t="str">
        <f t="shared" si="26"/>
        <v>SUBCUENTA</v>
      </c>
    </row>
    <row r="1709" spans="1:3" x14ac:dyDescent="0.25">
      <c r="A1709" s="13">
        <v>470555</v>
      </c>
      <c r="B1709" s="5" t="s">
        <v>1143</v>
      </c>
      <c r="C1709" s="6" t="str">
        <f t="shared" si="26"/>
        <v>SUBCUENTA</v>
      </c>
    </row>
    <row r="1710" spans="1:3" x14ac:dyDescent="0.25">
      <c r="A1710" s="13">
        <v>470560</v>
      </c>
      <c r="B1710" s="5" t="s">
        <v>1144</v>
      </c>
      <c r="C1710" s="6" t="str">
        <f t="shared" si="26"/>
        <v>SUBCUENTA</v>
      </c>
    </row>
    <row r="1711" spans="1:3" x14ac:dyDescent="0.25">
      <c r="A1711" s="13">
        <v>470565</v>
      </c>
      <c r="B1711" s="5" t="s">
        <v>1145</v>
      </c>
      <c r="C1711" s="6" t="str">
        <f t="shared" si="26"/>
        <v>SUBCUENTA</v>
      </c>
    </row>
    <row r="1712" spans="1:3" x14ac:dyDescent="0.25">
      <c r="A1712" s="13">
        <v>470570</v>
      </c>
      <c r="B1712" s="5" t="s">
        <v>1146</v>
      </c>
      <c r="C1712" s="6" t="str">
        <f t="shared" si="26"/>
        <v>SUBCUENTA</v>
      </c>
    </row>
    <row r="1713" spans="1:3" x14ac:dyDescent="0.25">
      <c r="A1713" s="13">
        <v>470575</v>
      </c>
      <c r="B1713" s="5" t="s">
        <v>1147</v>
      </c>
      <c r="C1713" s="6" t="str">
        <f t="shared" si="26"/>
        <v>SUBCUENTA</v>
      </c>
    </row>
    <row r="1714" spans="1:3" x14ac:dyDescent="0.25">
      <c r="A1714" s="13">
        <v>470580</v>
      </c>
      <c r="B1714" s="5" t="s">
        <v>1148</v>
      </c>
      <c r="C1714" s="6" t="str">
        <f t="shared" si="26"/>
        <v>SUBCUENTA</v>
      </c>
    </row>
    <row r="1715" spans="1:3" x14ac:dyDescent="0.25">
      <c r="A1715" s="13">
        <v>470585</v>
      </c>
      <c r="B1715" s="5" t="s">
        <v>1149</v>
      </c>
      <c r="C1715" s="6" t="str">
        <f t="shared" si="26"/>
        <v>SUBCUENTA</v>
      </c>
    </row>
    <row r="1716" spans="1:3" x14ac:dyDescent="0.25">
      <c r="A1716" s="13">
        <v>470590</v>
      </c>
      <c r="B1716" s="5" t="s">
        <v>1150</v>
      </c>
      <c r="C1716" s="6" t="str">
        <f t="shared" si="26"/>
        <v>SUBCUENTA</v>
      </c>
    </row>
    <row r="1717" spans="1:3" x14ac:dyDescent="0.25">
      <c r="A1717" s="13">
        <v>470592</v>
      </c>
      <c r="B1717" s="5" t="s">
        <v>1151</v>
      </c>
      <c r="C1717" s="6" t="str">
        <f t="shared" si="26"/>
        <v>SUBCUENTA</v>
      </c>
    </row>
    <row r="1718" spans="1:3" x14ac:dyDescent="0.25">
      <c r="A1718" s="13">
        <v>470594</v>
      </c>
      <c r="B1718" s="5" t="s">
        <v>1152</v>
      </c>
      <c r="C1718" s="6" t="str">
        <f t="shared" si="26"/>
        <v>SUBCUENTA</v>
      </c>
    </row>
    <row r="1719" spans="1:3" x14ac:dyDescent="0.25">
      <c r="A1719" s="13">
        <v>5</v>
      </c>
      <c r="B1719" s="5" t="s">
        <v>1153</v>
      </c>
      <c r="C1719" s="6" t="str">
        <f t="shared" si="26"/>
        <v>CLASE</v>
      </c>
    </row>
    <row r="1720" spans="1:3" x14ac:dyDescent="0.25">
      <c r="A1720" s="13">
        <v>51</v>
      </c>
      <c r="B1720" s="5" t="s">
        <v>1154</v>
      </c>
      <c r="C1720" s="6" t="str">
        <f t="shared" si="26"/>
        <v>GRUPO</v>
      </c>
    </row>
    <row r="1721" spans="1:3" x14ac:dyDescent="0.25">
      <c r="A1721" s="13">
        <v>5105</v>
      </c>
      <c r="B1721" s="5" t="s">
        <v>1155</v>
      </c>
      <c r="C1721" s="6" t="str">
        <f t="shared" si="26"/>
        <v>CUENTA</v>
      </c>
    </row>
    <row r="1722" spans="1:3" x14ac:dyDescent="0.25">
      <c r="A1722" s="13">
        <v>510503</v>
      </c>
      <c r="B1722" s="5" t="s">
        <v>1156</v>
      </c>
      <c r="C1722" s="6" t="str">
        <f t="shared" si="26"/>
        <v>SUBCUENTA</v>
      </c>
    </row>
    <row r="1723" spans="1:3" x14ac:dyDescent="0.25">
      <c r="A1723" s="13">
        <v>510506</v>
      </c>
      <c r="B1723" s="5" t="s">
        <v>1157</v>
      </c>
      <c r="C1723" s="6" t="str">
        <f t="shared" si="26"/>
        <v>SUBCUENTA</v>
      </c>
    </row>
    <row r="1724" spans="1:3" x14ac:dyDescent="0.25">
      <c r="A1724" s="13">
        <v>510512</v>
      </c>
      <c r="B1724" s="5" t="s">
        <v>1158</v>
      </c>
      <c r="C1724" s="6" t="str">
        <f t="shared" si="26"/>
        <v>SUBCUENTA</v>
      </c>
    </row>
    <row r="1725" spans="1:3" x14ac:dyDescent="0.25">
      <c r="A1725" s="13">
        <v>510515</v>
      </c>
      <c r="B1725" s="5" t="s">
        <v>1159</v>
      </c>
      <c r="C1725" s="6" t="str">
        <f t="shared" si="26"/>
        <v>SUBCUENTA</v>
      </c>
    </row>
    <row r="1726" spans="1:3" x14ac:dyDescent="0.25">
      <c r="A1726" s="13">
        <v>510518</v>
      </c>
      <c r="B1726" s="5" t="s">
        <v>170</v>
      </c>
      <c r="C1726" s="6" t="str">
        <f t="shared" si="26"/>
        <v>SUBCUENTA</v>
      </c>
    </row>
    <row r="1727" spans="1:3" x14ac:dyDescent="0.25">
      <c r="A1727" s="13">
        <v>510521</v>
      </c>
      <c r="B1727" s="5" t="s">
        <v>620</v>
      </c>
      <c r="C1727" s="6" t="str">
        <f t="shared" si="26"/>
        <v>SUBCUENTA</v>
      </c>
    </row>
    <row r="1728" spans="1:3" x14ac:dyDescent="0.25">
      <c r="A1728" s="13">
        <v>510524</v>
      </c>
      <c r="B1728" s="5" t="s">
        <v>1160</v>
      </c>
      <c r="C1728" s="6" t="str">
        <f t="shared" si="26"/>
        <v>SUBCUENTA</v>
      </c>
    </row>
    <row r="1729" spans="1:3" x14ac:dyDescent="0.25">
      <c r="A1729" s="13">
        <v>510527</v>
      </c>
      <c r="B1729" s="5" t="s">
        <v>1161</v>
      </c>
      <c r="C1729" s="6" t="str">
        <f t="shared" si="26"/>
        <v>SUBCUENTA</v>
      </c>
    </row>
    <row r="1730" spans="1:3" x14ac:dyDescent="0.25">
      <c r="A1730" s="13">
        <v>510530</v>
      </c>
      <c r="B1730" s="5" t="s">
        <v>618</v>
      </c>
      <c r="C1730" s="6" t="str">
        <f t="shared" si="26"/>
        <v>SUBCUENTA</v>
      </c>
    </row>
    <row r="1731" spans="1:3" x14ac:dyDescent="0.25">
      <c r="A1731" s="13">
        <v>510533</v>
      </c>
      <c r="B1731" s="5" t="s">
        <v>597</v>
      </c>
      <c r="C1731" s="6" t="str">
        <f t="shared" si="26"/>
        <v>SUBCUENTA</v>
      </c>
    </row>
    <row r="1732" spans="1:3" x14ac:dyDescent="0.25">
      <c r="A1732" s="13">
        <v>510536</v>
      </c>
      <c r="B1732" s="5" t="s">
        <v>599</v>
      </c>
      <c r="C1732" s="6" t="str">
        <f t="shared" si="26"/>
        <v>SUBCUENTA</v>
      </c>
    </row>
    <row r="1733" spans="1:3" x14ac:dyDescent="0.25">
      <c r="A1733" s="13">
        <v>510539</v>
      </c>
      <c r="B1733" s="5" t="s">
        <v>619</v>
      </c>
      <c r="C1733" s="6" t="str">
        <f t="shared" si="26"/>
        <v>SUBCUENTA</v>
      </c>
    </row>
    <row r="1734" spans="1:3" x14ac:dyDescent="0.25">
      <c r="A1734" s="13">
        <v>510542</v>
      </c>
      <c r="B1734" s="5" t="s">
        <v>1162</v>
      </c>
      <c r="C1734" s="6" t="str">
        <f t="shared" si="26"/>
        <v>SUBCUENTA</v>
      </c>
    </row>
    <row r="1735" spans="1:3" x14ac:dyDescent="0.25">
      <c r="A1735" s="13">
        <v>510545</v>
      </c>
      <c r="B1735" s="5" t="s">
        <v>605</v>
      </c>
      <c r="C1735" s="6" t="str">
        <f t="shared" si="26"/>
        <v>SUBCUENTA</v>
      </c>
    </row>
    <row r="1736" spans="1:3" x14ac:dyDescent="0.25">
      <c r="A1736" s="13">
        <v>510548</v>
      </c>
      <c r="B1736" s="5" t="s">
        <v>606</v>
      </c>
      <c r="C1736" s="6" t="str">
        <f t="shared" si="26"/>
        <v>SUBCUENTA</v>
      </c>
    </row>
    <row r="1737" spans="1:3" x14ac:dyDescent="0.25">
      <c r="A1737" s="13">
        <v>510551</v>
      </c>
      <c r="B1737" s="5" t="s">
        <v>252</v>
      </c>
      <c r="C1737" s="6" t="str">
        <f t="shared" si="26"/>
        <v>SUBCUENTA</v>
      </c>
    </row>
    <row r="1738" spans="1:3" x14ac:dyDescent="0.25">
      <c r="A1738" s="13">
        <v>510554</v>
      </c>
      <c r="B1738" s="5" t="s">
        <v>508</v>
      </c>
      <c r="C1738" s="6" t="str">
        <f t="shared" si="26"/>
        <v>SUBCUENTA</v>
      </c>
    </row>
    <row r="1739" spans="1:3" x14ac:dyDescent="0.25">
      <c r="A1739" s="13">
        <v>510557</v>
      </c>
      <c r="B1739" s="5" t="s">
        <v>609</v>
      </c>
      <c r="C1739" s="6" t="str">
        <f t="shared" si="26"/>
        <v>SUBCUENTA</v>
      </c>
    </row>
    <row r="1740" spans="1:3" x14ac:dyDescent="0.25">
      <c r="A1740" s="13">
        <v>510558</v>
      </c>
      <c r="B1740" s="5" t="s">
        <v>1163</v>
      </c>
      <c r="C1740" s="6" t="str">
        <f t="shared" si="26"/>
        <v>SUBCUENTA</v>
      </c>
    </row>
    <row r="1741" spans="1:3" x14ac:dyDescent="0.25">
      <c r="A1741" s="13">
        <v>510559</v>
      </c>
      <c r="B1741" s="5" t="s">
        <v>622</v>
      </c>
      <c r="C1741" s="6" t="str">
        <f t="shared" si="26"/>
        <v>SUBCUENTA</v>
      </c>
    </row>
    <row r="1742" spans="1:3" x14ac:dyDescent="0.25">
      <c r="A1742" s="13">
        <v>510560</v>
      </c>
      <c r="B1742" s="5" t="s">
        <v>611</v>
      </c>
      <c r="C1742" s="6" t="str">
        <f t="shared" si="26"/>
        <v>SUBCUENTA</v>
      </c>
    </row>
    <row r="1743" spans="1:3" x14ac:dyDescent="0.25">
      <c r="A1743" s="13">
        <v>510563</v>
      </c>
      <c r="B1743" s="5" t="s">
        <v>1164</v>
      </c>
      <c r="C1743" s="6" t="str">
        <f t="shared" si="26"/>
        <v>SUBCUENTA</v>
      </c>
    </row>
    <row r="1744" spans="1:3" x14ac:dyDescent="0.25">
      <c r="A1744" s="13">
        <v>510566</v>
      </c>
      <c r="B1744" s="5" t="s">
        <v>1165</v>
      </c>
      <c r="C1744" s="6" t="str">
        <f t="shared" si="26"/>
        <v>SUBCUENTA</v>
      </c>
    </row>
    <row r="1745" spans="1:3" x14ac:dyDescent="0.25">
      <c r="A1745" s="13">
        <v>510569</v>
      </c>
      <c r="B1745" s="5" t="s">
        <v>1166</v>
      </c>
      <c r="C1745" s="6" t="str">
        <f t="shared" si="26"/>
        <v>SUBCUENTA</v>
      </c>
    </row>
    <row r="1746" spans="1:3" x14ac:dyDescent="0.25">
      <c r="A1746" s="13">
        <v>510572</v>
      </c>
      <c r="B1746" s="5" t="s">
        <v>1167</v>
      </c>
      <c r="C1746" s="6" t="str">
        <f t="shared" si="26"/>
        <v>SUBCUENTA</v>
      </c>
    </row>
    <row r="1747" spans="1:3" x14ac:dyDescent="0.25">
      <c r="A1747" s="13">
        <v>510575</v>
      </c>
      <c r="B1747" s="5" t="s">
        <v>1168</v>
      </c>
      <c r="C1747" s="6" t="str">
        <f t="shared" si="26"/>
        <v>SUBCUENTA</v>
      </c>
    </row>
    <row r="1748" spans="1:3" x14ac:dyDescent="0.25">
      <c r="A1748" s="13">
        <v>510578</v>
      </c>
      <c r="B1748" s="5" t="s">
        <v>1169</v>
      </c>
      <c r="C1748" s="6" t="str">
        <f t="shared" si="26"/>
        <v>SUBCUENTA</v>
      </c>
    </row>
    <row r="1749" spans="1:3" x14ac:dyDescent="0.25">
      <c r="A1749" s="13">
        <v>510581</v>
      </c>
      <c r="B1749" s="5" t="s">
        <v>1170</v>
      </c>
      <c r="C1749" s="6" t="str">
        <f t="shared" si="26"/>
        <v>SUBCUENTA</v>
      </c>
    </row>
    <row r="1750" spans="1:3" x14ac:dyDescent="0.25">
      <c r="A1750" s="13">
        <v>510584</v>
      </c>
      <c r="B1750" s="5" t="s">
        <v>1171</v>
      </c>
      <c r="C1750" s="6" t="str">
        <f t="shared" si="26"/>
        <v>SUBCUENTA</v>
      </c>
    </row>
    <row r="1751" spans="1:3" x14ac:dyDescent="0.25">
      <c r="A1751" s="13">
        <v>510595</v>
      </c>
      <c r="B1751" s="5" t="s">
        <v>59</v>
      </c>
      <c r="C1751" s="6" t="str">
        <f t="shared" si="26"/>
        <v>SUBCUENTA</v>
      </c>
    </row>
    <row r="1752" spans="1:3" x14ac:dyDescent="0.25">
      <c r="A1752" s="13">
        <v>510599</v>
      </c>
      <c r="B1752" s="5" t="s">
        <v>52</v>
      </c>
      <c r="C1752" s="6" t="str">
        <f t="shared" si="26"/>
        <v>SUBCUENTA</v>
      </c>
    </row>
    <row r="1753" spans="1:3" x14ac:dyDescent="0.25">
      <c r="A1753" s="13">
        <v>5110</v>
      </c>
      <c r="B1753" s="5" t="s">
        <v>171</v>
      </c>
      <c r="C1753" s="6" t="str">
        <f t="shared" si="26"/>
        <v>CUENTA</v>
      </c>
    </row>
    <row r="1754" spans="1:3" x14ac:dyDescent="0.25">
      <c r="A1754" s="13">
        <v>511005</v>
      </c>
      <c r="B1754" s="5" t="s">
        <v>1172</v>
      </c>
      <c r="C1754" s="6" t="str">
        <f t="shared" si="26"/>
        <v>SUBCUENTA</v>
      </c>
    </row>
    <row r="1755" spans="1:3" x14ac:dyDescent="0.25">
      <c r="A1755" s="13">
        <v>511010</v>
      </c>
      <c r="B1755" s="5" t="s">
        <v>1173</v>
      </c>
      <c r="C1755" s="6" t="str">
        <f t="shared" si="26"/>
        <v>SUBCUENTA</v>
      </c>
    </row>
    <row r="1756" spans="1:3" x14ac:dyDescent="0.25">
      <c r="A1756" s="13">
        <v>511015</v>
      </c>
      <c r="B1756" s="5" t="s">
        <v>1174</v>
      </c>
      <c r="C1756" s="6" t="str">
        <f t="shared" si="26"/>
        <v>SUBCUENTA</v>
      </c>
    </row>
    <row r="1757" spans="1:3" x14ac:dyDescent="0.25">
      <c r="A1757" s="13">
        <v>511020</v>
      </c>
      <c r="B1757" s="5" t="s">
        <v>1175</v>
      </c>
      <c r="C1757" s="6" t="str">
        <f t="shared" ref="C1757:C1820" si="27">IF(LEN(A1757)=1,"CLASE",IF(LEN(A1757)=2,"GRUPO",IF(LEN(A1757)=4,"CUENTA",IF(LEN(A1757)=6,"SUBCUENTA",""))))</f>
        <v>SUBCUENTA</v>
      </c>
    </row>
    <row r="1758" spans="1:3" x14ac:dyDescent="0.25">
      <c r="A1758" s="13">
        <v>511025</v>
      </c>
      <c r="B1758" s="5" t="s">
        <v>1176</v>
      </c>
      <c r="C1758" s="6" t="str">
        <f t="shared" si="27"/>
        <v>SUBCUENTA</v>
      </c>
    </row>
    <row r="1759" spans="1:3" x14ac:dyDescent="0.25">
      <c r="A1759" s="13">
        <v>511030</v>
      </c>
      <c r="B1759" s="5" t="s">
        <v>1177</v>
      </c>
      <c r="C1759" s="6" t="str">
        <f t="shared" si="27"/>
        <v>SUBCUENTA</v>
      </c>
    </row>
    <row r="1760" spans="1:3" x14ac:dyDescent="0.25">
      <c r="A1760" s="13">
        <v>511035</v>
      </c>
      <c r="B1760" s="5" t="s">
        <v>1178</v>
      </c>
      <c r="C1760" s="6" t="str">
        <f t="shared" si="27"/>
        <v>SUBCUENTA</v>
      </c>
    </row>
    <row r="1761" spans="1:3" x14ac:dyDescent="0.25">
      <c r="A1761" s="13">
        <v>511095</v>
      </c>
      <c r="B1761" s="5" t="s">
        <v>59</v>
      </c>
      <c r="C1761" s="6" t="str">
        <f t="shared" si="27"/>
        <v>SUBCUENTA</v>
      </c>
    </row>
    <row r="1762" spans="1:3" x14ac:dyDescent="0.25">
      <c r="A1762" s="13">
        <v>511099</v>
      </c>
      <c r="B1762" s="5" t="s">
        <v>52</v>
      </c>
      <c r="C1762" s="6" t="str">
        <f t="shared" si="27"/>
        <v>SUBCUENTA</v>
      </c>
    </row>
    <row r="1763" spans="1:3" x14ac:dyDescent="0.25">
      <c r="A1763" s="13">
        <v>5115</v>
      </c>
      <c r="B1763" s="5" t="s">
        <v>1179</v>
      </c>
      <c r="C1763" s="6" t="str">
        <f t="shared" si="27"/>
        <v>CUENTA</v>
      </c>
    </row>
    <row r="1764" spans="1:3" x14ac:dyDescent="0.25">
      <c r="A1764" s="13">
        <v>511505</v>
      </c>
      <c r="B1764" s="5" t="s">
        <v>1180</v>
      </c>
      <c r="C1764" s="6" t="str">
        <f t="shared" si="27"/>
        <v>SUBCUENTA</v>
      </c>
    </row>
    <row r="1765" spans="1:3" x14ac:dyDescent="0.25">
      <c r="A1765" s="13">
        <v>511510</v>
      </c>
      <c r="B1765" s="5" t="s">
        <v>1181</v>
      </c>
      <c r="C1765" s="6" t="str">
        <f t="shared" si="27"/>
        <v>SUBCUENTA</v>
      </c>
    </row>
    <row r="1766" spans="1:3" x14ac:dyDescent="0.25">
      <c r="A1766" s="13">
        <v>511515</v>
      </c>
      <c r="B1766" s="5" t="s">
        <v>557</v>
      </c>
      <c r="C1766" s="6" t="str">
        <f t="shared" si="27"/>
        <v>SUBCUENTA</v>
      </c>
    </row>
    <row r="1767" spans="1:3" x14ac:dyDescent="0.25">
      <c r="A1767" s="13">
        <v>511520</v>
      </c>
      <c r="B1767" s="5" t="s">
        <v>559</v>
      </c>
      <c r="C1767" s="6" t="str">
        <f t="shared" si="27"/>
        <v>SUBCUENTA</v>
      </c>
    </row>
    <row r="1768" spans="1:3" x14ac:dyDescent="0.25">
      <c r="A1768" s="13">
        <v>511525</v>
      </c>
      <c r="B1768" s="5" t="s">
        <v>561</v>
      </c>
      <c r="C1768" s="6" t="str">
        <f t="shared" si="27"/>
        <v>SUBCUENTA</v>
      </c>
    </row>
    <row r="1769" spans="1:3" x14ac:dyDescent="0.25">
      <c r="A1769" s="13">
        <v>511530</v>
      </c>
      <c r="B1769" s="5" t="s">
        <v>562</v>
      </c>
      <c r="C1769" s="6" t="str">
        <f t="shared" si="27"/>
        <v>SUBCUENTA</v>
      </c>
    </row>
    <row r="1770" spans="1:3" x14ac:dyDescent="0.25">
      <c r="A1770" s="13">
        <v>511535</v>
      </c>
      <c r="B1770" s="5" t="s">
        <v>564</v>
      </c>
      <c r="C1770" s="6" t="str">
        <f t="shared" si="27"/>
        <v>SUBCUENTA</v>
      </c>
    </row>
    <row r="1771" spans="1:3" x14ac:dyDescent="0.25">
      <c r="A1771" s="13">
        <v>511540</v>
      </c>
      <c r="B1771" s="5" t="s">
        <v>566</v>
      </c>
      <c r="C1771" s="6" t="str">
        <f t="shared" si="27"/>
        <v>SUBCUENTA</v>
      </c>
    </row>
    <row r="1772" spans="1:3" x14ac:dyDescent="0.25">
      <c r="A1772" s="13">
        <v>511545</v>
      </c>
      <c r="B1772" s="5" t="s">
        <v>567</v>
      </c>
      <c r="C1772" s="6" t="str">
        <f t="shared" si="27"/>
        <v>SUBCUENTA</v>
      </c>
    </row>
    <row r="1773" spans="1:3" x14ac:dyDescent="0.25">
      <c r="A1773" s="13">
        <v>511550</v>
      </c>
      <c r="B1773" s="5" t="s">
        <v>578</v>
      </c>
      <c r="C1773" s="6" t="str">
        <f t="shared" si="27"/>
        <v>SUBCUENTA</v>
      </c>
    </row>
    <row r="1774" spans="1:3" x14ac:dyDescent="0.25">
      <c r="A1774" s="13">
        <v>511570</v>
      </c>
      <c r="B1774" s="5" t="s">
        <v>1182</v>
      </c>
      <c r="C1774" s="6" t="str">
        <f t="shared" si="27"/>
        <v>SUBCUENTA</v>
      </c>
    </row>
    <row r="1775" spans="1:3" x14ac:dyDescent="0.25">
      <c r="A1775" s="13">
        <v>511595</v>
      </c>
      <c r="B1775" s="5" t="s">
        <v>59</v>
      </c>
      <c r="C1775" s="6" t="str">
        <f t="shared" si="27"/>
        <v>SUBCUENTA</v>
      </c>
    </row>
    <row r="1776" spans="1:3" x14ac:dyDescent="0.25">
      <c r="A1776" s="13">
        <v>511599</v>
      </c>
      <c r="B1776" s="5" t="s">
        <v>52</v>
      </c>
      <c r="C1776" s="6" t="str">
        <f t="shared" si="27"/>
        <v>SUBCUENTA</v>
      </c>
    </row>
    <row r="1777" spans="1:3" x14ac:dyDescent="0.25">
      <c r="A1777" s="13">
        <v>5120</v>
      </c>
      <c r="B1777" s="5" t="s">
        <v>173</v>
      </c>
      <c r="C1777" s="6" t="str">
        <f t="shared" si="27"/>
        <v>CUENTA</v>
      </c>
    </row>
    <row r="1778" spans="1:3" x14ac:dyDescent="0.25">
      <c r="A1778" s="13">
        <v>512005</v>
      </c>
      <c r="B1778" s="5" t="s">
        <v>238</v>
      </c>
      <c r="C1778" s="6" t="str">
        <f t="shared" si="27"/>
        <v>SUBCUENTA</v>
      </c>
    </row>
    <row r="1779" spans="1:3" x14ac:dyDescent="0.25">
      <c r="A1779" s="13">
        <v>512010</v>
      </c>
      <c r="B1779" s="5" t="s">
        <v>270</v>
      </c>
      <c r="C1779" s="6" t="str">
        <f t="shared" si="27"/>
        <v>SUBCUENTA</v>
      </c>
    </row>
    <row r="1780" spans="1:3" x14ac:dyDescent="0.25">
      <c r="A1780" s="13">
        <v>512015</v>
      </c>
      <c r="B1780" s="5" t="s">
        <v>277</v>
      </c>
      <c r="C1780" s="6" t="str">
        <f t="shared" si="27"/>
        <v>SUBCUENTA</v>
      </c>
    </row>
    <row r="1781" spans="1:3" x14ac:dyDescent="0.25">
      <c r="A1781" s="13">
        <v>512020</v>
      </c>
      <c r="B1781" s="5" t="s">
        <v>278</v>
      </c>
      <c r="C1781" s="6" t="str">
        <f t="shared" si="27"/>
        <v>SUBCUENTA</v>
      </c>
    </row>
    <row r="1782" spans="1:3" x14ac:dyDescent="0.25">
      <c r="A1782" s="13">
        <v>512025</v>
      </c>
      <c r="B1782" s="5" t="s">
        <v>279</v>
      </c>
      <c r="C1782" s="6" t="str">
        <f t="shared" si="27"/>
        <v>SUBCUENTA</v>
      </c>
    </row>
    <row r="1783" spans="1:3" x14ac:dyDescent="0.25">
      <c r="A1783" s="13">
        <v>512030</v>
      </c>
      <c r="B1783" s="5" t="s">
        <v>312</v>
      </c>
      <c r="C1783" s="6" t="str">
        <f t="shared" si="27"/>
        <v>SUBCUENTA</v>
      </c>
    </row>
    <row r="1784" spans="1:3" x14ac:dyDescent="0.25">
      <c r="A1784" s="13">
        <v>512035</v>
      </c>
      <c r="B1784" s="5" t="s">
        <v>281</v>
      </c>
      <c r="C1784" s="6" t="str">
        <f t="shared" si="27"/>
        <v>SUBCUENTA</v>
      </c>
    </row>
    <row r="1785" spans="1:3" x14ac:dyDescent="0.25">
      <c r="A1785" s="13">
        <v>512040</v>
      </c>
      <c r="B1785" s="5" t="s">
        <v>282</v>
      </c>
      <c r="C1785" s="6" t="str">
        <f t="shared" si="27"/>
        <v>SUBCUENTA</v>
      </c>
    </row>
    <row r="1786" spans="1:3" x14ac:dyDescent="0.25">
      <c r="A1786" s="13">
        <v>512045</v>
      </c>
      <c r="B1786" s="5" t="s">
        <v>283</v>
      </c>
      <c r="C1786" s="6" t="str">
        <f t="shared" si="27"/>
        <v>SUBCUENTA</v>
      </c>
    </row>
    <row r="1787" spans="1:3" x14ac:dyDescent="0.25">
      <c r="A1787" s="13">
        <v>512050</v>
      </c>
      <c r="B1787" s="5" t="s">
        <v>284</v>
      </c>
      <c r="C1787" s="6" t="str">
        <f t="shared" si="27"/>
        <v>SUBCUENTA</v>
      </c>
    </row>
    <row r="1788" spans="1:3" x14ac:dyDescent="0.25">
      <c r="A1788" s="13">
        <v>512055</v>
      </c>
      <c r="B1788" s="5" t="s">
        <v>285</v>
      </c>
      <c r="C1788" s="6" t="str">
        <f t="shared" si="27"/>
        <v>SUBCUENTA</v>
      </c>
    </row>
    <row r="1789" spans="1:3" x14ac:dyDescent="0.25">
      <c r="A1789" s="13">
        <v>512060</v>
      </c>
      <c r="B1789" s="5" t="s">
        <v>271</v>
      </c>
      <c r="C1789" s="6" t="str">
        <f t="shared" si="27"/>
        <v>SUBCUENTA</v>
      </c>
    </row>
    <row r="1790" spans="1:3" x14ac:dyDescent="0.25">
      <c r="A1790" s="13">
        <v>512065</v>
      </c>
      <c r="B1790" s="5" t="s">
        <v>376</v>
      </c>
      <c r="C1790" s="6" t="str">
        <f t="shared" si="27"/>
        <v>SUBCUENTA</v>
      </c>
    </row>
    <row r="1791" spans="1:3" x14ac:dyDescent="0.25">
      <c r="A1791" s="13">
        <v>512070</v>
      </c>
      <c r="B1791" s="5" t="s">
        <v>235</v>
      </c>
      <c r="C1791" s="6" t="str">
        <f t="shared" si="27"/>
        <v>SUBCUENTA</v>
      </c>
    </row>
    <row r="1792" spans="1:3" x14ac:dyDescent="0.25">
      <c r="A1792" s="13">
        <v>512095</v>
      </c>
      <c r="B1792" s="5" t="s">
        <v>59</v>
      </c>
      <c r="C1792" s="6" t="str">
        <f t="shared" si="27"/>
        <v>SUBCUENTA</v>
      </c>
    </row>
    <row r="1793" spans="1:3" x14ac:dyDescent="0.25">
      <c r="A1793" s="13">
        <v>512099</v>
      </c>
      <c r="B1793" s="5" t="s">
        <v>52</v>
      </c>
      <c r="C1793" s="6" t="str">
        <f t="shared" si="27"/>
        <v>SUBCUENTA</v>
      </c>
    </row>
    <row r="1794" spans="1:3" x14ac:dyDescent="0.25">
      <c r="A1794" s="13">
        <v>5125</v>
      </c>
      <c r="B1794" s="5" t="s">
        <v>428</v>
      </c>
      <c r="C1794" s="6" t="str">
        <f t="shared" si="27"/>
        <v>CUENTA</v>
      </c>
    </row>
    <row r="1795" spans="1:3" x14ac:dyDescent="0.25">
      <c r="A1795" s="13">
        <v>512505</v>
      </c>
      <c r="B1795" s="5" t="s">
        <v>183</v>
      </c>
      <c r="C1795" s="6" t="str">
        <f t="shared" si="27"/>
        <v>SUBCUENTA</v>
      </c>
    </row>
    <row r="1796" spans="1:3" x14ac:dyDescent="0.25">
      <c r="A1796" s="13">
        <v>512510</v>
      </c>
      <c r="B1796" s="5" t="s">
        <v>1183</v>
      </c>
      <c r="C1796" s="6" t="str">
        <f t="shared" si="27"/>
        <v>SUBCUENTA</v>
      </c>
    </row>
    <row r="1797" spans="1:3" x14ac:dyDescent="0.25">
      <c r="A1797" s="13">
        <v>512599</v>
      </c>
      <c r="B1797" s="5" t="s">
        <v>52</v>
      </c>
      <c r="C1797" s="6" t="str">
        <f t="shared" si="27"/>
        <v>SUBCUENTA</v>
      </c>
    </row>
    <row r="1798" spans="1:3" x14ac:dyDescent="0.25">
      <c r="A1798" s="13">
        <v>5130</v>
      </c>
      <c r="B1798" s="5" t="s">
        <v>508</v>
      </c>
      <c r="C1798" s="6" t="str">
        <f t="shared" si="27"/>
        <v>CUENTA</v>
      </c>
    </row>
    <row r="1799" spans="1:3" x14ac:dyDescent="0.25">
      <c r="A1799" s="13">
        <v>513005</v>
      </c>
      <c r="B1799" s="5" t="s">
        <v>1184</v>
      </c>
      <c r="C1799" s="6" t="str">
        <f t="shared" si="27"/>
        <v>SUBCUENTA</v>
      </c>
    </row>
    <row r="1800" spans="1:3" x14ac:dyDescent="0.25">
      <c r="A1800" s="13">
        <v>513010</v>
      </c>
      <c r="B1800" s="5" t="s">
        <v>1185</v>
      </c>
      <c r="C1800" s="6" t="str">
        <f t="shared" si="27"/>
        <v>SUBCUENTA</v>
      </c>
    </row>
    <row r="1801" spans="1:3" x14ac:dyDescent="0.25">
      <c r="A1801" s="13">
        <v>513015</v>
      </c>
      <c r="B1801" s="5" t="s">
        <v>1186</v>
      </c>
      <c r="C1801" s="6" t="str">
        <f t="shared" si="27"/>
        <v>SUBCUENTA</v>
      </c>
    </row>
    <row r="1802" spans="1:3" x14ac:dyDescent="0.25">
      <c r="A1802" s="13">
        <v>513020</v>
      </c>
      <c r="B1802" s="5" t="s">
        <v>1187</v>
      </c>
      <c r="C1802" s="6" t="str">
        <f t="shared" si="27"/>
        <v>SUBCUENTA</v>
      </c>
    </row>
    <row r="1803" spans="1:3" x14ac:dyDescent="0.25">
      <c r="A1803" s="13">
        <v>513025</v>
      </c>
      <c r="B1803" s="5" t="s">
        <v>1188</v>
      </c>
      <c r="C1803" s="6" t="str">
        <f t="shared" si="27"/>
        <v>SUBCUENTA</v>
      </c>
    </row>
    <row r="1804" spans="1:3" x14ac:dyDescent="0.25">
      <c r="A1804" s="13">
        <v>513030</v>
      </c>
      <c r="B1804" s="5" t="s">
        <v>1189</v>
      </c>
      <c r="C1804" s="6" t="str">
        <f t="shared" si="27"/>
        <v>SUBCUENTA</v>
      </c>
    </row>
    <row r="1805" spans="1:3" x14ac:dyDescent="0.25">
      <c r="A1805" s="13">
        <v>513035</v>
      </c>
      <c r="B1805" s="5" t="s">
        <v>1190</v>
      </c>
      <c r="C1805" s="6" t="str">
        <f t="shared" si="27"/>
        <v>SUBCUENTA</v>
      </c>
    </row>
    <row r="1806" spans="1:3" x14ac:dyDescent="0.25">
      <c r="A1806" s="13">
        <v>513040</v>
      </c>
      <c r="B1806" s="5" t="s">
        <v>282</v>
      </c>
      <c r="C1806" s="6" t="str">
        <f t="shared" si="27"/>
        <v>SUBCUENTA</v>
      </c>
    </row>
    <row r="1807" spans="1:3" x14ac:dyDescent="0.25">
      <c r="A1807" s="13">
        <v>513045</v>
      </c>
      <c r="B1807" s="5" t="s">
        <v>283</v>
      </c>
      <c r="C1807" s="6" t="str">
        <f t="shared" si="27"/>
        <v>SUBCUENTA</v>
      </c>
    </row>
    <row r="1808" spans="1:3" x14ac:dyDescent="0.25">
      <c r="A1808" s="13">
        <v>513050</v>
      </c>
      <c r="B1808" s="5" t="s">
        <v>284</v>
      </c>
      <c r="C1808" s="6" t="str">
        <f t="shared" si="27"/>
        <v>SUBCUENTA</v>
      </c>
    </row>
    <row r="1809" spans="1:3" x14ac:dyDescent="0.25">
      <c r="A1809" s="13">
        <v>513055</v>
      </c>
      <c r="B1809" s="5" t="s">
        <v>285</v>
      </c>
      <c r="C1809" s="6" t="str">
        <f t="shared" si="27"/>
        <v>SUBCUENTA</v>
      </c>
    </row>
    <row r="1810" spans="1:3" x14ac:dyDescent="0.25">
      <c r="A1810" s="13">
        <v>513060</v>
      </c>
      <c r="B1810" s="5" t="s">
        <v>1191</v>
      </c>
      <c r="C1810" s="6" t="str">
        <f t="shared" si="27"/>
        <v>SUBCUENTA</v>
      </c>
    </row>
    <row r="1811" spans="1:3" x14ac:dyDescent="0.25">
      <c r="A1811" s="13">
        <v>513065</v>
      </c>
      <c r="B1811" s="5" t="s">
        <v>1192</v>
      </c>
      <c r="C1811" s="6" t="str">
        <f t="shared" si="27"/>
        <v>SUBCUENTA</v>
      </c>
    </row>
    <row r="1812" spans="1:3" x14ac:dyDescent="0.25">
      <c r="A1812" s="13">
        <v>513070</v>
      </c>
      <c r="B1812" s="5" t="s">
        <v>1193</v>
      </c>
      <c r="C1812" s="6" t="str">
        <f t="shared" si="27"/>
        <v>SUBCUENTA</v>
      </c>
    </row>
    <row r="1813" spans="1:3" x14ac:dyDescent="0.25">
      <c r="A1813" s="13">
        <v>513075</v>
      </c>
      <c r="B1813" s="5" t="s">
        <v>1194</v>
      </c>
      <c r="C1813" s="6" t="str">
        <f t="shared" si="27"/>
        <v>SUBCUENTA</v>
      </c>
    </row>
    <row r="1814" spans="1:3" x14ac:dyDescent="0.25">
      <c r="A1814" s="13">
        <v>513080</v>
      </c>
      <c r="B1814" s="5" t="s">
        <v>1195</v>
      </c>
      <c r="C1814" s="6" t="str">
        <f t="shared" si="27"/>
        <v>SUBCUENTA</v>
      </c>
    </row>
    <row r="1815" spans="1:3" x14ac:dyDescent="0.25">
      <c r="A1815" s="13">
        <v>513095</v>
      </c>
      <c r="B1815" s="5" t="s">
        <v>59</v>
      </c>
      <c r="C1815" s="6" t="str">
        <f t="shared" si="27"/>
        <v>SUBCUENTA</v>
      </c>
    </row>
    <row r="1816" spans="1:3" x14ac:dyDescent="0.25">
      <c r="A1816" s="13">
        <v>513099</v>
      </c>
      <c r="B1816" s="5" t="s">
        <v>52</v>
      </c>
      <c r="C1816" s="6" t="str">
        <f t="shared" si="27"/>
        <v>SUBCUENTA</v>
      </c>
    </row>
    <row r="1817" spans="1:3" x14ac:dyDescent="0.25">
      <c r="A1817" s="13">
        <v>5135</v>
      </c>
      <c r="B1817" s="5" t="s">
        <v>172</v>
      </c>
      <c r="C1817" s="6" t="str">
        <f t="shared" si="27"/>
        <v>CUENTA</v>
      </c>
    </row>
    <row r="1818" spans="1:3" x14ac:dyDescent="0.25">
      <c r="A1818" s="13">
        <v>513505</v>
      </c>
      <c r="B1818" s="5" t="s">
        <v>1196</v>
      </c>
      <c r="C1818" s="6" t="str">
        <f t="shared" si="27"/>
        <v>SUBCUENTA</v>
      </c>
    </row>
    <row r="1819" spans="1:3" x14ac:dyDescent="0.25">
      <c r="A1819" s="13">
        <v>513510</v>
      </c>
      <c r="B1819" s="5" t="s">
        <v>1197</v>
      </c>
      <c r="C1819" s="6" t="str">
        <f t="shared" si="27"/>
        <v>SUBCUENTA</v>
      </c>
    </row>
    <row r="1820" spans="1:3" x14ac:dyDescent="0.25">
      <c r="A1820" s="13">
        <v>513515</v>
      </c>
      <c r="B1820" s="5" t="s">
        <v>1060</v>
      </c>
      <c r="C1820" s="6" t="str">
        <f t="shared" si="27"/>
        <v>SUBCUENTA</v>
      </c>
    </row>
    <row r="1821" spans="1:3" x14ac:dyDescent="0.25">
      <c r="A1821" s="13">
        <v>513520</v>
      </c>
      <c r="B1821" s="5" t="s">
        <v>1198</v>
      </c>
      <c r="C1821" s="6" t="str">
        <f t="shared" ref="C1821:C1884" si="28">IF(LEN(A1821)=1,"CLASE",IF(LEN(A1821)=2,"GRUPO",IF(LEN(A1821)=4,"CUENTA",IF(LEN(A1821)=6,"SUBCUENTA",""))))</f>
        <v>SUBCUENTA</v>
      </c>
    </row>
    <row r="1822" spans="1:3" x14ac:dyDescent="0.25">
      <c r="A1822" s="13">
        <v>513525</v>
      </c>
      <c r="B1822" s="5" t="s">
        <v>626</v>
      </c>
      <c r="C1822" s="6" t="str">
        <f t="shared" si="28"/>
        <v>SUBCUENTA</v>
      </c>
    </row>
    <row r="1823" spans="1:3" x14ac:dyDescent="0.25">
      <c r="A1823" s="13">
        <v>513530</v>
      </c>
      <c r="B1823" s="5" t="s">
        <v>627</v>
      </c>
      <c r="C1823" s="6" t="str">
        <f t="shared" si="28"/>
        <v>SUBCUENTA</v>
      </c>
    </row>
    <row r="1824" spans="1:3" x14ac:dyDescent="0.25">
      <c r="A1824" s="13">
        <v>513535</v>
      </c>
      <c r="B1824" s="5" t="s">
        <v>1199</v>
      </c>
      <c r="C1824" s="6" t="str">
        <f t="shared" si="28"/>
        <v>SUBCUENTA</v>
      </c>
    </row>
    <row r="1825" spans="1:3" x14ac:dyDescent="0.25">
      <c r="A1825" s="13">
        <v>513540</v>
      </c>
      <c r="B1825" s="5" t="s">
        <v>1200</v>
      </c>
      <c r="C1825" s="6" t="str">
        <f t="shared" si="28"/>
        <v>SUBCUENTA</v>
      </c>
    </row>
    <row r="1826" spans="1:3" x14ac:dyDescent="0.25">
      <c r="A1826" s="13">
        <v>513545</v>
      </c>
      <c r="B1826" s="5" t="s">
        <v>1201</v>
      </c>
      <c r="C1826" s="6" t="str">
        <f t="shared" si="28"/>
        <v>SUBCUENTA</v>
      </c>
    </row>
    <row r="1827" spans="1:3" x14ac:dyDescent="0.25">
      <c r="A1827" s="13">
        <v>513550</v>
      </c>
      <c r="B1827" s="5" t="s">
        <v>1202</v>
      </c>
      <c r="C1827" s="6" t="str">
        <f t="shared" si="28"/>
        <v>SUBCUENTA</v>
      </c>
    </row>
    <row r="1828" spans="1:3" x14ac:dyDescent="0.25">
      <c r="A1828" s="13">
        <v>513555</v>
      </c>
      <c r="B1828" s="5" t="s">
        <v>1203</v>
      </c>
      <c r="C1828" s="6" t="str">
        <f t="shared" si="28"/>
        <v>SUBCUENTA</v>
      </c>
    </row>
    <row r="1829" spans="1:3" x14ac:dyDescent="0.25">
      <c r="A1829" s="13">
        <v>513595</v>
      </c>
      <c r="B1829" s="5" t="s">
        <v>59</v>
      </c>
      <c r="C1829" s="6" t="str">
        <f t="shared" si="28"/>
        <v>SUBCUENTA</v>
      </c>
    </row>
    <row r="1830" spans="1:3" x14ac:dyDescent="0.25">
      <c r="A1830" s="13">
        <v>513599</v>
      </c>
      <c r="B1830" s="5" t="s">
        <v>52</v>
      </c>
      <c r="C1830" s="6" t="str">
        <f t="shared" si="28"/>
        <v>SUBCUENTA</v>
      </c>
    </row>
    <row r="1831" spans="1:3" x14ac:dyDescent="0.25">
      <c r="A1831" s="13">
        <v>5140</v>
      </c>
      <c r="B1831" s="5" t="s">
        <v>502</v>
      </c>
      <c r="C1831" s="6" t="str">
        <f t="shared" si="28"/>
        <v>CUENTA</v>
      </c>
    </row>
    <row r="1832" spans="1:3" x14ac:dyDescent="0.25">
      <c r="A1832" s="13">
        <v>514005</v>
      </c>
      <c r="B1832" s="5" t="s">
        <v>1204</v>
      </c>
      <c r="C1832" s="6" t="str">
        <f t="shared" si="28"/>
        <v>SUBCUENTA</v>
      </c>
    </row>
    <row r="1833" spans="1:3" x14ac:dyDescent="0.25">
      <c r="A1833" s="13">
        <v>514010</v>
      </c>
      <c r="B1833" s="5" t="s">
        <v>1205</v>
      </c>
      <c r="C1833" s="6" t="str">
        <f t="shared" si="28"/>
        <v>SUBCUENTA</v>
      </c>
    </row>
    <row r="1834" spans="1:3" x14ac:dyDescent="0.25">
      <c r="A1834" s="13">
        <v>514015</v>
      </c>
      <c r="B1834" s="5" t="s">
        <v>1206</v>
      </c>
      <c r="C1834" s="6" t="str">
        <f t="shared" si="28"/>
        <v>SUBCUENTA</v>
      </c>
    </row>
    <row r="1835" spans="1:3" x14ac:dyDescent="0.25">
      <c r="A1835" s="13">
        <v>514020</v>
      </c>
      <c r="B1835" s="5" t="s">
        <v>1207</v>
      </c>
      <c r="C1835" s="6" t="str">
        <f t="shared" si="28"/>
        <v>SUBCUENTA</v>
      </c>
    </row>
    <row r="1836" spans="1:3" x14ac:dyDescent="0.25">
      <c r="A1836" s="13">
        <v>514025</v>
      </c>
      <c r="B1836" s="5" t="s">
        <v>1208</v>
      </c>
      <c r="C1836" s="6" t="str">
        <f t="shared" si="28"/>
        <v>SUBCUENTA</v>
      </c>
    </row>
    <row r="1837" spans="1:3" x14ac:dyDescent="0.25">
      <c r="A1837" s="13">
        <v>514095</v>
      </c>
      <c r="B1837" s="5" t="s">
        <v>59</v>
      </c>
      <c r="C1837" s="6" t="str">
        <f t="shared" si="28"/>
        <v>SUBCUENTA</v>
      </c>
    </row>
    <row r="1838" spans="1:3" x14ac:dyDescent="0.25">
      <c r="A1838" s="13">
        <v>514099</v>
      </c>
      <c r="B1838" s="5" t="s">
        <v>52</v>
      </c>
      <c r="C1838" s="6" t="str">
        <f t="shared" si="28"/>
        <v>SUBCUENTA</v>
      </c>
    </row>
    <row r="1839" spans="1:3" x14ac:dyDescent="0.25">
      <c r="A1839" s="13">
        <v>5145</v>
      </c>
      <c r="B1839" s="5" t="s">
        <v>1209</v>
      </c>
      <c r="C1839" s="6" t="str">
        <f t="shared" si="28"/>
        <v>CUENTA</v>
      </c>
    </row>
    <row r="1840" spans="1:3" x14ac:dyDescent="0.25">
      <c r="A1840" s="13">
        <v>514505</v>
      </c>
      <c r="B1840" s="5" t="s">
        <v>238</v>
      </c>
      <c r="C1840" s="6" t="str">
        <f t="shared" si="28"/>
        <v>SUBCUENTA</v>
      </c>
    </row>
    <row r="1841" spans="1:3" x14ac:dyDescent="0.25">
      <c r="A1841" s="13">
        <v>514510</v>
      </c>
      <c r="B1841" s="5" t="s">
        <v>270</v>
      </c>
      <c r="C1841" s="6" t="str">
        <f t="shared" si="28"/>
        <v>SUBCUENTA</v>
      </c>
    </row>
    <row r="1842" spans="1:3" x14ac:dyDescent="0.25">
      <c r="A1842" s="13">
        <v>514515</v>
      </c>
      <c r="B1842" s="5" t="s">
        <v>277</v>
      </c>
      <c r="C1842" s="6" t="str">
        <f t="shared" si="28"/>
        <v>SUBCUENTA</v>
      </c>
    </row>
    <row r="1843" spans="1:3" x14ac:dyDescent="0.25">
      <c r="A1843" s="13">
        <v>514520</v>
      </c>
      <c r="B1843" s="5" t="s">
        <v>278</v>
      </c>
      <c r="C1843" s="6" t="str">
        <f t="shared" si="28"/>
        <v>SUBCUENTA</v>
      </c>
    </row>
    <row r="1844" spans="1:3" x14ac:dyDescent="0.25">
      <c r="A1844" s="13">
        <v>514525</v>
      </c>
      <c r="B1844" s="5" t="s">
        <v>279</v>
      </c>
      <c r="C1844" s="6" t="str">
        <f t="shared" si="28"/>
        <v>SUBCUENTA</v>
      </c>
    </row>
    <row r="1845" spans="1:3" x14ac:dyDescent="0.25">
      <c r="A1845" s="13">
        <v>514530</v>
      </c>
      <c r="B1845" s="5" t="s">
        <v>280</v>
      </c>
      <c r="C1845" s="6" t="str">
        <f t="shared" si="28"/>
        <v>SUBCUENTA</v>
      </c>
    </row>
    <row r="1846" spans="1:3" x14ac:dyDescent="0.25">
      <c r="A1846" s="13">
        <v>514535</v>
      </c>
      <c r="B1846" s="5" t="s">
        <v>281</v>
      </c>
      <c r="C1846" s="6" t="str">
        <f t="shared" si="28"/>
        <v>SUBCUENTA</v>
      </c>
    </row>
    <row r="1847" spans="1:3" x14ac:dyDescent="0.25">
      <c r="A1847" s="13">
        <v>514540</v>
      </c>
      <c r="B1847" s="5" t="s">
        <v>282</v>
      </c>
      <c r="C1847" s="6" t="str">
        <f t="shared" si="28"/>
        <v>SUBCUENTA</v>
      </c>
    </row>
    <row r="1848" spans="1:3" x14ac:dyDescent="0.25">
      <c r="A1848" s="13">
        <v>514545</v>
      </c>
      <c r="B1848" s="5" t="s">
        <v>283</v>
      </c>
      <c r="C1848" s="6" t="str">
        <f t="shared" si="28"/>
        <v>SUBCUENTA</v>
      </c>
    </row>
    <row r="1849" spans="1:3" x14ac:dyDescent="0.25">
      <c r="A1849" s="13">
        <v>514550</v>
      </c>
      <c r="B1849" s="5" t="s">
        <v>284</v>
      </c>
      <c r="C1849" s="6" t="str">
        <f t="shared" si="28"/>
        <v>SUBCUENTA</v>
      </c>
    </row>
    <row r="1850" spans="1:3" x14ac:dyDescent="0.25">
      <c r="A1850" s="13">
        <v>514555</v>
      </c>
      <c r="B1850" s="5" t="s">
        <v>285</v>
      </c>
      <c r="C1850" s="6" t="str">
        <f t="shared" si="28"/>
        <v>SUBCUENTA</v>
      </c>
    </row>
    <row r="1851" spans="1:3" x14ac:dyDescent="0.25">
      <c r="A1851" s="13">
        <v>514560</v>
      </c>
      <c r="B1851" s="5" t="s">
        <v>271</v>
      </c>
      <c r="C1851" s="6" t="str">
        <f t="shared" si="28"/>
        <v>SUBCUENTA</v>
      </c>
    </row>
    <row r="1852" spans="1:3" x14ac:dyDescent="0.25">
      <c r="A1852" s="13">
        <v>514565</v>
      </c>
      <c r="B1852" s="5" t="s">
        <v>367</v>
      </c>
      <c r="C1852" s="6" t="str">
        <f t="shared" si="28"/>
        <v>SUBCUENTA</v>
      </c>
    </row>
    <row r="1853" spans="1:3" x14ac:dyDescent="0.25">
      <c r="A1853" s="13">
        <v>514570</v>
      </c>
      <c r="B1853" s="5" t="s">
        <v>272</v>
      </c>
      <c r="C1853" s="6" t="str">
        <f t="shared" si="28"/>
        <v>SUBCUENTA</v>
      </c>
    </row>
    <row r="1854" spans="1:3" x14ac:dyDescent="0.25">
      <c r="A1854" s="13">
        <v>514599</v>
      </c>
      <c r="B1854" s="5" t="s">
        <v>52</v>
      </c>
      <c r="C1854" s="6" t="str">
        <f t="shared" si="28"/>
        <v>SUBCUENTA</v>
      </c>
    </row>
    <row r="1855" spans="1:3" x14ac:dyDescent="0.25">
      <c r="A1855" s="13">
        <v>5150</v>
      </c>
      <c r="B1855" s="5" t="s">
        <v>1210</v>
      </c>
      <c r="C1855" s="6" t="str">
        <f t="shared" si="28"/>
        <v>CUENTA</v>
      </c>
    </row>
    <row r="1856" spans="1:3" x14ac:dyDescent="0.25">
      <c r="A1856" s="13">
        <v>515005</v>
      </c>
      <c r="B1856" s="5" t="s">
        <v>1211</v>
      </c>
      <c r="C1856" s="6" t="str">
        <f t="shared" si="28"/>
        <v>SUBCUENTA</v>
      </c>
    </row>
    <row r="1857" spans="1:3" x14ac:dyDescent="0.25">
      <c r="A1857" s="13">
        <v>515010</v>
      </c>
      <c r="B1857" s="5" t="s">
        <v>1212</v>
      </c>
      <c r="C1857" s="6" t="str">
        <f t="shared" si="28"/>
        <v>SUBCUENTA</v>
      </c>
    </row>
    <row r="1858" spans="1:3" x14ac:dyDescent="0.25">
      <c r="A1858" s="13">
        <v>515015</v>
      </c>
      <c r="B1858" s="5" t="s">
        <v>1213</v>
      </c>
      <c r="C1858" s="6" t="str">
        <f t="shared" si="28"/>
        <v>SUBCUENTA</v>
      </c>
    </row>
    <row r="1859" spans="1:3" x14ac:dyDescent="0.25">
      <c r="A1859" s="13">
        <v>515095</v>
      </c>
      <c r="B1859" s="5" t="s">
        <v>59</v>
      </c>
      <c r="C1859" s="6" t="str">
        <f t="shared" si="28"/>
        <v>SUBCUENTA</v>
      </c>
    </row>
    <row r="1860" spans="1:3" x14ac:dyDescent="0.25">
      <c r="A1860" s="13">
        <v>515099</v>
      </c>
      <c r="B1860" s="5" t="s">
        <v>52</v>
      </c>
      <c r="C1860" s="6" t="str">
        <f t="shared" si="28"/>
        <v>SUBCUENTA</v>
      </c>
    </row>
    <row r="1861" spans="1:3" x14ac:dyDescent="0.25">
      <c r="A1861" s="13">
        <v>5155</v>
      </c>
      <c r="B1861" s="5" t="s">
        <v>509</v>
      </c>
      <c r="C1861" s="6" t="str">
        <f t="shared" si="28"/>
        <v>CUENTA</v>
      </c>
    </row>
    <row r="1862" spans="1:3" x14ac:dyDescent="0.25">
      <c r="A1862" s="13">
        <v>515505</v>
      </c>
      <c r="B1862" s="5" t="s">
        <v>1214</v>
      </c>
      <c r="C1862" s="6" t="str">
        <f t="shared" si="28"/>
        <v>SUBCUENTA</v>
      </c>
    </row>
    <row r="1863" spans="1:3" x14ac:dyDescent="0.25">
      <c r="A1863" s="13">
        <v>515510</v>
      </c>
      <c r="B1863" s="5" t="s">
        <v>1215</v>
      </c>
      <c r="C1863" s="6" t="str">
        <f t="shared" si="28"/>
        <v>SUBCUENTA</v>
      </c>
    </row>
    <row r="1864" spans="1:3" x14ac:dyDescent="0.25">
      <c r="A1864" s="13">
        <v>515515</v>
      </c>
      <c r="B1864" s="5" t="s">
        <v>1216</v>
      </c>
      <c r="C1864" s="6" t="str">
        <f t="shared" si="28"/>
        <v>SUBCUENTA</v>
      </c>
    </row>
    <row r="1865" spans="1:3" x14ac:dyDescent="0.25">
      <c r="A1865" s="13">
        <v>515520</v>
      </c>
      <c r="B1865" s="5" t="s">
        <v>1217</v>
      </c>
      <c r="C1865" s="6" t="str">
        <f t="shared" si="28"/>
        <v>SUBCUENTA</v>
      </c>
    </row>
    <row r="1866" spans="1:3" x14ac:dyDescent="0.25">
      <c r="A1866" s="13">
        <v>515525</v>
      </c>
      <c r="B1866" s="5" t="s">
        <v>1218</v>
      </c>
      <c r="C1866" s="6" t="str">
        <f t="shared" si="28"/>
        <v>SUBCUENTA</v>
      </c>
    </row>
    <row r="1867" spans="1:3" x14ac:dyDescent="0.25">
      <c r="A1867" s="13">
        <v>515595</v>
      </c>
      <c r="B1867" s="5" t="s">
        <v>59</v>
      </c>
      <c r="C1867" s="6" t="str">
        <f t="shared" si="28"/>
        <v>SUBCUENTA</v>
      </c>
    </row>
    <row r="1868" spans="1:3" x14ac:dyDescent="0.25">
      <c r="A1868" s="13">
        <v>515599</v>
      </c>
      <c r="B1868" s="5" t="s">
        <v>52</v>
      </c>
      <c r="C1868" s="6" t="str">
        <f t="shared" si="28"/>
        <v>SUBCUENTA</v>
      </c>
    </row>
    <row r="1869" spans="1:3" x14ac:dyDescent="0.25">
      <c r="A1869" s="13">
        <v>5160</v>
      </c>
      <c r="B1869" s="5" t="s">
        <v>1219</v>
      </c>
      <c r="C1869" s="6" t="str">
        <f t="shared" si="28"/>
        <v>CUENTA</v>
      </c>
    </row>
    <row r="1870" spans="1:3" x14ac:dyDescent="0.25">
      <c r="A1870" s="13">
        <v>516005</v>
      </c>
      <c r="B1870" s="5" t="s">
        <v>270</v>
      </c>
      <c r="C1870" s="6" t="str">
        <f t="shared" si="28"/>
        <v>SUBCUENTA</v>
      </c>
    </row>
    <row r="1871" spans="1:3" x14ac:dyDescent="0.25">
      <c r="A1871" s="13">
        <v>516010</v>
      </c>
      <c r="B1871" s="5" t="s">
        <v>277</v>
      </c>
      <c r="C1871" s="6" t="str">
        <f t="shared" si="28"/>
        <v>SUBCUENTA</v>
      </c>
    </row>
    <row r="1872" spans="1:3" x14ac:dyDescent="0.25">
      <c r="A1872" s="13">
        <v>516015</v>
      </c>
      <c r="B1872" s="5" t="s">
        <v>278</v>
      </c>
      <c r="C1872" s="6" t="str">
        <f t="shared" si="28"/>
        <v>SUBCUENTA</v>
      </c>
    </row>
    <row r="1873" spans="1:3" x14ac:dyDescent="0.25">
      <c r="A1873" s="13">
        <v>516020</v>
      </c>
      <c r="B1873" s="5" t="s">
        <v>279</v>
      </c>
      <c r="C1873" s="6" t="str">
        <f t="shared" si="28"/>
        <v>SUBCUENTA</v>
      </c>
    </row>
    <row r="1874" spans="1:3" x14ac:dyDescent="0.25">
      <c r="A1874" s="13">
        <v>516025</v>
      </c>
      <c r="B1874" s="5" t="s">
        <v>312</v>
      </c>
      <c r="C1874" s="6" t="str">
        <f t="shared" si="28"/>
        <v>SUBCUENTA</v>
      </c>
    </row>
    <row r="1875" spans="1:3" x14ac:dyDescent="0.25">
      <c r="A1875" s="13">
        <v>516030</v>
      </c>
      <c r="B1875" s="5" t="s">
        <v>281</v>
      </c>
      <c r="C1875" s="6" t="str">
        <f t="shared" si="28"/>
        <v>SUBCUENTA</v>
      </c>
    </row>
    <row r="1876" spans="1:3" x14ac:dyDescent="0.25">
      <c r="A1876" s="13">
        <v>516035</v>
      </c>
      <c r="B1876" s="5" t="s">
        <v>282</v>
      </c>
      <c r="C1876" s="6" t="str">
        <f t="shared" si="28"/>
        <v>SUBCUENTA</v>
      </c>
    </row>
    <row r="1877" spans="1:3" x14ac:dyDescent="0.25">
      <c r="A1877" s="13">
        <v>516040</v>
      </c>
      <c r="B1877" s="5" t="s">
        <v>283</v>
      </c>
      <c r="C1877" s="6" t="str">
        <f t="shared" si="28"/>
        <v>SUBCUENTA</v>
      </c>
    </row>
    <row r="1878" spans="1:3" x14ac:dyDescent="0.25">
      <c r="A1878" s="13">
        <v>516045</v>
      </c>
      <c r="B1878" s="5" t="s">
        <v>284</v>
      </c>
      <c r="C1878" s="6" t="str">
        <f t="shared" si="28"/>
        <v>SUBCUENTA</v>
      </c>
    </row>
    <row r="1879" spans="1:3" x14ac:dyDescent="0.25">
      <c r="A1879" s="13">
        <v>516050</v>
      </c>
      <c r="B1879" s="5" t="s">
        <v>285</v>
      </c>
      <c r="C1879" s="6" t="str">
        <f t="shared" si="28"/>
        <v>SUBCUENTA</v>
      </c>
    </row>
    <row r="1880" spans="1:3" x14ac:dyDescent="0.25">
      <c r="A1880" s="13">
        <v>516055</v>
      </c>
      <c r="B1880" s="5" t="s">
        <v>392</v>
      </c>
      <c r="C1880" s="6" t="str">
        <f t="shared" si="28"/>
        <v>SUBCUENTA</v>
      </c>
    </row>
    <row r="1881" spans="1:3" x14ac:dyDescent="0.25">
      <c r="A1881" s="13">
        <v>516060</v>
      </c>
      <c r="B1881" s="5" t="s">
        <v>367</v>
      </c>
      <c r="C1881" s="6" t="str">
        <f t="shared" si="28"/>
        <v>SUBCUENTA</v>
      </c>
    </row>
    <row r="1882" spans="1:3" x14ac:dyDescent="0.25">
      <c r="A1882" s="13">
        <v>516099</v>
      </c>
      <c r="B1882" s="5" t="s">
        <v>52</v>
      </c>
      <c r="C1882" s="6" t="str">
        <f t="shared" si="28"/>
        <v>SUBCUENTA</v>
      </c>
    </row>
    <row r="1883" spans="1:3" x14ac:dyDescent="0.25">
      <c r="A1883" s="13">
        <v>5165</v>
      </c>
      <c r="B1883" s="5" t="s">
        <v>1220</v>
      </c>
      <c r="C1883" s="6" t="str">
        <f t="shared" si="28"/>
        <v>CUENTA</v>
      </c>
    </row>
    <row r="1884" spans="1:3" x14ac:dyDescent="0.25">
      <c r="A1884" s="13">
        <v>516505</v>
      </c>
      <c r="B1884" s="5" t="s">
        <v>272</v>
      </c>
      <c r="C1884" s="6" t="str">
        <f t="shared" si="28"/>
        <v>SUBCUENTA</v>
      </c>
    </row>
    <row r="1885" spans="1:3" x14ac:dyDescent="0.25">
      <c r="A1885" s="13">
        <v>516510</v>
      </c>
      <c r="B1885" s="5" t="s">
        <v>393</v>
      </c>
      <c r="C1885" s="6" t="str">
        <f t="shared" ref="C1885:C1948" si="29">IF(LEN(A1885)=1,"CLASE",IF(LEN(A1885)=2,"GRUPO",IF(LEN(A1885)=4,"CUENTA",IF(LEN(A1885)=6,"SUBCUENTA",""))))</f>
        <v>SUBCUENTA</v>
      </c>
    </row>
    <row r="1886" spans="1:3" x14ac:dyDescent="0.25">
      <c r="A1886" s="13">
        <v>516515</v>
      </c>
      <c r="B1886" s="5" t="s">
        <v>421</v>
      </c>
      <c r="C1886" s="6" t="str">
        <f t="shared" si="29"/>
        <v>SUBCUENTA</v>
      </c>
    </row>
    <row r="1887" spans="1:3" x14ac:dyDescent="0.25">
      <c r="A1887" s="13">
        <v>516595</v>
      </c>
      <c r="B1887" s="5" t="s">
        <v>64</v>
      </c>
      <c r="C1887" s="6" t="str">
        <f t="shared" si="29"/>
        <v>SUBCUENTA</v>
      </c>
    </row>
    <row r="1888" spans="1:3" x14ac:dyDescent="0.25">
      <c r="A1888" s="13">
        <v>516599</v>
      </c>
      <c r="B1888" s="5" t="s">
        <v>52</v>
      </c>
      <c r="C1888" s="6" t="str">
        <f t="shared" si="29"/>
        <v>SUBCUENTA</v>
      </c>
    </row>
    <row r="1889" spans="1:3" x14ac:dyDescent="0.25">
      <c r="A1889" s="13">
        <v>5195</v>
      </c>
      <c r="B1889" s="5" t="s">
        <v>452</v>
      </c>
      <c r="C1889" s="6" t="str">
        <f t="shared" si="29"/>
        <v>CUENTA</v>
      </c>
    </row>
    <row r="1890" spans="1:3" x14ac:dyDescent="0.25">
      <c r="A1890" s="13">
        <v>519505</v>
      </c>
      <c r="B1890" s="5" t="s">
        <v>170</v>
      </c>
      <c r="C1890" s="6" t="str">
        <f t="shared" si="29"/>
        <v>SUBCUENTA</v>
      </c>
    </row>
    <row r="1891" spans="1:3" x14ac:dyDescent="0.25">
      <c r="A1891" s="13">
        <v>519510</v>
      </c>
      <c r="B1891" s="5" t="s">
        <v>503</v>
      </c>
      <c r="C1891" s="6" t="str">
        <f t="shared" si="29"/>
        <v>SUBCUENTA</v>
      </c>
    </row>
    <row r="1892" spans="1:3" x14ac:dyDescent="0.25">
      <c r="A1892" s="13">
        <v>519515</v>
      </c>
      <c r="B1892" s="5" t="s">
        <v>1221</v>
      </c>
      <c r="C1892" s="6" t="str">
        <f t="shared" si="29"/>
        <v>SUBCUENTA</v>
      </c>
    </row>
    <row r="1893" spans="1:3" x14ac:dyDescent="0.25">
      <c r="A1893" s="13">
        <v>519520</v>
      </c>
      <c r="B1893" s="5" t="s">
        <v>510</v>
      </c>
      <c r="C1893" s="6" t="str">
        <f t="shared" si="29"/>
        <v>SUBCUENTA</v>
      </c>
    </row>
    <row r="1894" spans="1:3" x14ac:dyDescent="0.25">
      <c r="A1894" s="13">
        <v>519525</v>
      </c>
      <c r="B1894" s="5" t="s">
        <v>432</v>
      </c>
      <c r="C1894" s="6" t="str">
        <f t="shared" si="29"/>
        <v>SUBCUENTA</v>
      </c>
    </row>
    <row r="1895" spans="1:3" x14ac:dyDescent="0.25">
      <c r="A1895" s="13">
        <v>519530</v>
      </c>
      <c r="B1895" s="5" t="s">
        <v>1126</v>
      </c>
      <c r="C1895" s="6" t="str">
        <f t="shared" si="29"/>
        <v>SUBCUENTA</v>
      </c>
    </row>
    <row r="1896" spans="1:3" x14ac:dyDescent="0.25">
      <c r="A1896" s="13">
        <v>519535</v>
      </c>
      <c r="B1896" s="5" t="s">
        <v>242</v>
      </c>
      <c r="C1896" s="6" t="str">
        <f t="shared" si="29"/>
        <v>SUBCUENTA</v>
      </c>
    </row>
    <row r="1897" spans="1:3" x14ac:dyDescent="0.25">
      <c r="A1897" s="14"/>
      <c r="B1897" s="7"/>
      <c r="C1897" s="6" t="str">
        <f t="shared" si="29"/>
        <v/>
      </c>
    </row>
    <row r="1898" spans="1:3" x14ac:dyDescent="0.25">
      <c r="A1898" s="13">
        <v>519540</v>
      </c>
      <c r="B1898" s="5" t="s">
        <v>254</v>
      </c>
      <c r="C1898" s="6" t="str">
        <f t="shared" si="29"/>
        <v>SUBCUENTA</v>
      </c>
    </row>
    <row r="1899" spans="1:3" x14ac:dyDescent="0.25">
      <c r="A1899" s="13">
        <v>519545</v>
      </c>
      <c r="B1899" s="5" t="s">
        <v>1222</v>
      </c>
      <c r="C1899" s="6" t="str">
        <f t="shared" si="29"/>
        <v>SUBCUENTA</v>
      </c>
    </row>
    <row r="1900" spans="1:3" x14ac:dyDescent="0.25">
      <c r="A1900" s="13">
        <v>519550</v>
      </c>
      <c r="B1900" s="5" t="s">
        <v>458</v>
      </c>
      <c r="C1900" s="6" t="str">
        <f t="shared" si="29"/>
        <v>SUBCUENTA</v>
      </c>
    </row>
    <row r="1901" spans="1:3" x14ac:dyDescent="0.25">
      <c r="A1901" s="13">
        <v>519555</v>
      </c>
      <c r="B1901" s="5" t="s">
        <v>1223</v>
      </c>
      <c r="C1901" s="6" t="str">
        <f t="shared" si="29"/>
        <v>SUBCUENTA</v>
      </c>
    </row>
    <row r="1902" spans="1:3" x14ac:dyDescent="0.25">
      <c r="A1902" s="13">
        <v>519560</v>
      </c>
      <c r="B1902" s="5" t="s">
        <v>1224</v>
      </c>
      <c r="C1902" s="6" t="str">
        <f t="shared" si="29"/>
        <v>SUBCUENTA</v>
      </c>
    </row>
    <row r="1903" spans="1:3" x14ac:dyDescent="0.25">
      <c r="A1903" s="13">
        <v>519565</v>
      </c>
      <c r="B1903" s="5" t="s">
        <v>1225</v>
      </c>
      <c r="C1903" s="6" t="str">
        <f t="shared" si="29"/>
        <v>SUBCUENTA</v>
      </c>
    </row>
    <row r="1904" spans="1:3" x14ac:dyDescent="0.25">
      <c r="A1904" s="13">
        <v>519570</v>
      </c>
      <c r="B1904" s="5" t="s">
        <v>1226</v>
      </c>
      <c r="C1904" s="6" t="str">
        <f t="shared" si="29"/>
        <v>SUBCUENTA</v>
      </c>
    </row>
    <row r="1905" spans="1:3" x14ac:dyDescent="0.25">
      <c r="A1905" s="13">
        <v>519575</v>
      </c>
      <c r="B1905" s="5" t="s">
        <v>1227</v>
      </c>
      <c r="C1905" s="6" t="str">
        <f t="shared" si="29"/>
        <v>SUBCUENTA</v>
      </c>
    </row>
    <row r="1906" spans="1:3" x14ac:dyDescent="0.25">
      <c r="A1906" s="13">
        <v>519595</v>
      </c>
      <c r="B1906" s="5" t="s">
        <v>59</v>
      </c>
      <c r="C1906" s="6" t="str">
        <f t="shared" si="29"/>
        <v>SUBCUENTA</v>
      </c>
    </row>
    <row r="1907" spans="1:3" x14ac:dyDescent="0.25">
      <c r="A1907" s="13">
        <v>519599</v>
      </c>
      <c r="B1907" s="5" t="s">
        <v>52</v>
      </c>
      <c r="C1907" s="6" t="str">
        <f t="shared" si="29"/>
        <v>SUBCUENTA</v>
      </c>
    </row>
    <row r="1908" spans="1:3" x14ac:dyDescent="0.25">
      <c r="A1908" s="13">
        <v>5199</v>
      </c>
      <c r="B1908" s="5" t="s">
        <v>115</v>
      </c>
      <c r="C1908" s="6" t="str">
        <f t="shared" si="29"/>
        <v>CUENTA</v>
      </c>
    </row>
    <row r="1909" spans="1:3" x14ac:dyDescent="0.25">
      <c r="A1909" s="13">
        <v>519905</v>
      </c>
      <c r="B1909" s="5" t="s">
        <v>36</v>
      </c>
      <c r="C1909" s="6" t="str">
        <f t="shared" si="29"/>
        <v>SUBCUENTA</v>
      </c>
    </row>
    <row r="1910" spans="1:3" x14ac:dyDescent="0.25">
      <c r="A1910" s="13">
        <v>519910</v>
      </c>
      <c r="B1910" s="5" t="s">
        <v>117</v>
      </c>
      <c r="C1910" s="6" t="str">
        <f t="shared" si="29"/>
        <v>SUBCUENTA</v>
      </c>
    </row>
    <row r="1911" spans="1:3" x14ac:dyDescent="0.25">
      <c r="A1911" s="13">
        <v>519915</v>
      </c>
      <c r="B1911" s="5" t="s">
        <v>1228</v>
      </c>
      <c r="C1911" s="6" t="str">
        <f t="shared" si="29"/>
        <v>SUBCUENTA</v>
      </c>
    </row>
    <row r="1912" spans="1:3" x14ac:dyDescent="0.25">
      <c r="A1912" s="13">
        <v>519995</v>
      </c>
      <c r="B1912" s="5" t="s">
        <v>448</v>
      </c>
      <c r="C1912" s="6" t="str">
        <f t="shared" si="29"/>
        <v>SUBCUENTA</v>
      </c>
    </row>
    <row r="1913" spans="1:3" x14ac:dyDescent="0.25">
      <c r="A1913" s="13">
        <v>519999</v>
      </c>
      <c r="B1913" s="5" t="s">
        <v>52</v>
      </c>
      <c r="C1913" s="6" t="str">
        <f t="shared" si="29"/>
        <v>SUBCUENTA</v>
      </c>
    </row>
    <row r="1914" spans="1:3" x14ac:dyDescent="0.25">
      <c r="A1914" s="13">
        <v>52</v>
      </c>
      <c r="B1914" s="5" t="s">
        <v>1229</v>
      </c>
      <c r="C1914" s="6" t="str">
        <f t="shared" si="29"/>
        <v>GRUPO</v>
      </c>
    </row>
    <row r="1915" spans="1:3" x14ac:dyDescent="0.25">
      <c r="A1915" s="13">
        <v>5205</v>
      </c>
      <c r="B1915" s="5" t="s">
        <v>1155</v>
      </c>
      <c r="C1915" s="6" t="str">
        <f t="shared" si="29"/>
        <v>CUENTA</v>
      </c>
    </row>
    <row r="1916" spans="1:3" x14ac:dyDescent="0.25">
      <c r="A1916" s="13">
        <v>520503</v>
      </c>
      <c r="B1916" s="5" t="s">
        <v>1156</v>
      </c>
      <c r="C1916" s="6" t="str">
        <f t="shared" si="29"/>
        <v>SUBCUENTA</v>
      </c>
    </row>
    <row r="1917" spans="1:3" x14ac:dyDescent="0.25">
      <c r="A1917" s="13">
        <v>520506</v>
      </c>
      <c r="B1917" s="5" t="s">
        <v>1157</v>
      </c>
      <c r="C1917" s="6" t="str">
        <f t="shared" si="29"/>
        <v>SUBCUENTA</v>
      </c>
    </row>
    <row r="1918" spans="1:3" x14ac:dyDescent="0.25">
      <c r="A1918" s="13">
        <v>520512</v>
      </c>
      <c r="B1918" s="5" t="s">
        <v>1158</v>
      </c>
      <c r="C1918" s="6" t="str">
        <f t="shared" si="29"/>
        <v>SUBCUENTA</v>
      </c>
    </row>
    <row r="1919" spans="1:3" x14ac:dyDescent="0.25">
      <c r="A1919" s="13">
        <v>520515</v>
      </c>
      <c r="B1919" s="5" t="s">
        <v>1159</v>
      </c>
      <c r="C1919" s="6" t="str">
        <f t="shared" si="29"/>
        <v>SUBCUENTA</v>
      </c>
    </row>
    <row r="1920" spans="1:3" x14ac:dyDescent="0.25">
      <c r="A1920" s="13">
        <v>520518</v>
      </c>
      <c r="B1920" s="5" t="s">
        <v>170</v>
      </c>
      <c r="C1920" s="6" t="str">
        <f t="shared" si="29"/>
        <v>SUBCUENTA</v>
      </c>
    </row>
    <row r="1921" spans="1:3" x14ac:dyDescent="0.25">
      <c r="A1921" s="13">
        <v>520521</v>
      </c>
      <c r="B1921" s="5" t="s">
        <v>620</v>
      </c>
      <c r="C1921" s="6" t="str">
        <f t="shared" si="29"/>
        <v>SUBCUENTA</v>
      </c>
    </row>
    <row r="1922" spans="1:3" x14ac:dyDescent="0.25">
      <c r="A1922" s="13">
        <v>520524</v>
      </c>
      <c r="B1922" s="5" t="s">
        <v>1160</v>
      </c>
      <c r="C1922" s="6" t="str">
        <f t="shared" si="29"/>
        <v>SUBCUENTA</v>
      </c>
    </row>
    <row r="1923" spans="1:3" x14ac:dyDescent="0.25">
      <c r="A1923" s="13">
        <v>520527</v>
      </c>
      <c r="B1923" s="5" t="s">
        <v>1161</v>
      </c>
      <c r="C1923" s="6" t="str">
        <f t="shared" si="29"/>
        <v>SUBCUENTA</v>
      </c>
    </row>
    <row r="1924" spans="1:3" x14ac:dyDescent="0.25">
      <c r="A1924" s="13">
        <v>520530</v>
      </c>
      <c r="B1924" s="5" t="s">
        <v>618</v>
      </c>
      <c r="C1924" s="6" t="str">
        <f t="shared" si="29"/>
        <v>SUBCUENTA</v>
      </c>
    </row>
    <row r="1925" spans="1:3" x14ac:dyDescent="0.25">
      <c r="A1925" s="13">
        <v>520533</v>
      </c>
      <c r="B1925" s="5" t="s">
        <v>597</v>
      </c>
      <c r="C1925" s="6" t="str">
        <f t="shared" si="29"/>
        <v>SUBCUENTA</v>
      </c>
    </row>
    <row r="1926" spans="1:3" x14ac:dyDescent="0.25">
      <c r="A1926" s="13">
        <v>520536</v>
      </c>
      <c r="B1926" s="5" t="s">
        <v>599</v>
      </c>
      <c r="C1926" s="6" t="str">
        <f t="shared" si="29"/>
        <v>SUBCUENTA</v>
      </c>
    </row>
    <row r="1927" spans="1:3" x14ac:dyDescent="0.25">
      <c r="A1927" s="13">
        <v>520539</v>
      </c>
      <c r="B1927" s="5" t="s">
        <v>619</v>
      </c>
      <c r="C1927" s="6" t="str">
        <f t="shared" si="29"/>
        <v>SUBCUENTA</v>
      </c>
    </row>
    <row r="1928" spans="1:3" x14ac:dyDescent="0.25">
      <c r="A1928" s="13">
        <v>520542</v>
      </c>
      <c r="B1928" s="5" t="s">
        <v>1162</v>
      </c>
      <c r="C1928" s="6" t="str">
        <f t="shared" si="29"/>
        <v>SUBCUENTA</v>
      </c>
    </row>
    <row r="1929" spans="1:3" x14ac:dyDescent="0.25">
      <c r="A1929" s="13">
        <v>520545</v>
      </c>
      <c r="B1929" s="5" t="s">
        <v>605</v>
      </c>
      <c r="C1929" s="6" t="str">
        <f t="shared" si="29"/>
        <v>SUBCUENTA</v>
      </c>
    </row>
    <row r="1930" spans="1:3" x14ac:dyDescent="0.25">
      <c r="A1930" s="13">
        <v>520548</v>
      </c>
      <c r="B1930" s="5" t="s">
        <v>606</v>
      </c>
      <c r="C1930" s="6" t="str">
        <f t="shared" si="29"/>
        <v>SUBCUENTA</v>
      </c>
    </row>
    <row r="1931" spans="1:3" x14ac:dyDescent="0.25">
      <c r="A1931" s="13">
        <v>520551</v>
      </c>
      <c r="B1931" s="5" t="s">
        <v>252</v>
      </c>
      <c r="C1931" s="6" t="str">
        <f t="shared" si="29"/>
        <v>SUBCUENTA</v>
      </c>
    </row>
    <row r="1932" spans="1:3" x14ac:dyDescent="0.25">
      <c r="A1932" s="13">
        <v>520554</v>
      </c>
      <c r="B1932" s="5" t="s">
        <v>508</v>
      </c>
      <c r="C1932" s="6" t="str">
        <f t="shared" si="29"/>
        <v>SUBCUENTA</v>
      </c>
    </row>
    <row r="1933" spans="1:3" x14ac:dyDescent="0.25">
      <c r="A1933" s="13">
        <v>520557</v>
      </c>
      <c r="B1933" s="5" t="s">
        <v>609</v>
      </c>
      <c r="C1933" s="6" t="str">
        <f t="shared" si="29"/>
        <v>SUBCUENTA</v>
      </c>
    </row>
    <row r="1934" spans="1:3" x14ac:dyDescent="0.25">
      <c r="A1934" s="13">
        <v>520558</v>
      </c>
      <c r="B1934" s="5" t="s">
        <v>1163</v>
      </c>
      <c r="C1934" s="6" t="str">
        <f t="shared" si="29"/>
        <v>SUBCUENTA</v>
      </c>
    </row>
    <row r="1935" spans="1:3" x14ac:dyDescent="0.25">
      <c r="A1935" s="13">
        <v>520559</v>
      </c>
      <c r="B1935" s="5" t="s">
        <v>622</v>
      </c>
      <c r="C1935" s="6" t="str">
        <f t="shared" si="29"/>
        <v>SUBCUENTA</v>
      </c>
    </row>
    <row r="1936" spans="1:3" x14ac:dyDescent="0.25">
      <c r="A1936" s="13">
        <v>520560</v>
      </c>
      <c r="B1936" s="5" t="s">
        <v>611</v>
      </c>
      <c r="C1936" s="6" t="str">
        <f t="shared" si="29"/>
        <v>SUBCUENTA</v>
      </c>
    </row>
    <row r="1937" spans="1:3" x14ac:dyDescent="0.25">
      <c r="A1937" s="13">
        <v>520563</v>
      </c>
      <c r="B1937" s="5" t="s">
        <v>1164</v>
      </c>
      <c r="C1937" s="6" t="str">
        <f t="shared" si="29"/>
        <v>SUBCUENTA</v>
      </c>
    </row>
    <row r="1938" spans="1:3" x14ac:dyDescent="0.25">
      <c r="A1938" s="13">
        <v>520566</v>
      </c>
      <c r="B1938" s="5" t="s">
        <v>1165</v>
      </c>
      <c r="C1938" s="6" t="str">
        <f t="shared" si="29"/>
        <v>SUBCUENTA</v>
      </c>
    </row>
    <row r="1939" spans="1:3" x14ac:dyDescent="0.25">
      <c r="A1939" s="13">
        <v>520569</v>
      </c>
      <c r="B1939" s="5" t="s">
        <v>1166</v>
      </c>
      <c r="C1939" s="6" t="str">
        <f t="shared" si="29"/>
        <v>SUBCUENTA</v>
      </c>
    </row>
    <row r="1940" spans="1:3" x14ac:dyDescent="0.25">
      <c r="A1940" s="13">
        <v>520572</v>
      </c>
      <c r="B1940" s="5" t="s">
        <v>1167</v>
      </c>
      <c r="C1940" s="6" t="str">
        <f t="shared" si="29"/>
        <v>SUBCUENTA</v>
      </c>
    </row>
    <row r="1941" spans="1:3" x14ac:dyDescent="0.25">
      <c r="A1941" s="13">
        <v>520575</v>
      </c>
      <c r="B1941" s="5" t="s">
        <v>1168</v>
      </c>
      <c r="C1941" s="6" t="str">
        <f t="shared" si="29"/>
        <v>SUBCUENTA</v>
      </c>
    </row>
    <row r="1942" spans="1:3" x14ac:dyDescent="0.25">
      <c r="A1942" s="13">
        <v>520578</v>
      </c>
      <c r="B1942" s="5" t="s">
        <v>1169</v>
      </c>
      <c r="C1942" s="6" t="str">
        <f t="shared" si="29"/>
        <v>SUBCUENTA</v>
      </c>
    </row>
    <row r="1943" spans="1:3" x14ac:dyDescent="0.25">
      <c r="A1943" s="13">
        <v>520581</v>
      </c>
      <c r="B1943" s="5" t="s">
        <v>1170</v>
      </c>
      <c r="C1943" s="6" t="str">
        <f t="shared" si="29"/>
        <v>SUBCUENTA</v>
      </c>
    </row>
    <row r="1944" spans="1:3" x14ac:dyDescent="0.25">
      <c r="A1944" s="13">
        <v>520584</v>
      </c>
      <c r="B1944" s="5" t="s">
        <v>1171</v>
      </c>
      <c r="C1944" s="6" t="str">
        <f t="shared" si="29"/>
        <v>SUBCUENTA</v>
      </c>
    </row>
    <row r="1945" spans="1:3" x14ac:dyDescent="0.25">
      <c r="A1945" s="13">
        <v>520595</v>
      </c>
      <c r="B1945" s="5" t="s">
        <v>59</v>
      </c>
      <c r="C1945" s="6" t="str">
        <f t="shared" si="29"/>
        <v>SUBCUENTA</v>
      </c>
    </row>
    <row r="1946" spans="1:3" x14ac:dyDescent="0.25">
      <c r="A1946" s="13">
        <v>520599</v>
      </c>
      <c r="B1946" s="5" t="s">
        <v>52</v>
      </c>
      <c r="C1946" s="6" t="str">
        <f t="shared" si="29"/>
        <v>SUBCUENTA</v>
      </c>
    </row>
    <row r="1947" spans="1:3" x14ac:dyDescent="0.25">
      <c r="A1947" s="13">
        <v>5210</v>
      </c>
      <c r="B1947" s="5" t="s">
        <v>171</v>
      </c>
      <c r="C1947" s="6" t="str">
        <f t="shared" si="29"/>
        <v>CUENTA</v>
      </c>
    </row>
    <row r="1948" spans="1:3" x14ac:dyDescent="0.25">
      <c r="A1948" s="13">
        <v>521005</v>
      </c>
      <c r="B1948" s="5" t="s">
        <v>1172</v>
      </c>
      <c r="C1948" s="6" t="str">
        <f t="shared" si="29"/>
        <v>SUBCUENTA</v>
      </c>
    </row>
    <row r="1949" spans="1:3" x14ac:dyDescent="0.25">
      <c r="A1949" s="13">
        <v>521010</v>
      </c>
      <c r="B1949" s="5" t="s">
        <v>1230</v>
      </c>
      <c r="C1949" s="6" t="str">
        <f t="shared" ref="C1949:C2012" si="30">IF(LEN(A1949)=1,"CLASE",IF(LEN(A1949)=2,"GRUPO",IF(LEN(A1949)=4,"CUENTA",IF(LEN(A1949)=6,"SUBCUENTA",""))))</f>
        <v>SUBCUENTA</v>
      </c>
    </row>
    <row r="1950" spans="1:3" x14ac:dyDescent="0.25">
      <c r="A1950" s="13">
        <v>521015</v>
      </c>
      <c r="B1950" s="5" t="s">
        <v>1174</v>
      </c>
      <c r="C1950" s="6" t="str">
        <f t="shared" si="30"/>
        <v>SUBCUENTA</v>
      </c>
    </row>
    <row r="1951" spans="1:3" x14ac:dyDescent="0.25">
      <c r="A1951" s="13">
        <v>521020</v>
      </c>
      <c r="B1951" s="5" t="s">
        <v>1175</v>
      </c>
      <c r="C1951" s="6" t="str">
        <f t="shared" si="30"/>
        <v>SUBCUENTA</v>
      </c>
    </row>
    <row r="1952" spans="1:3" x14ac:dyDescent="0.25">
      <c r="A1952" s="13">
        <v>521025</v>
      </c>
      <c r="B1952" s="5" t="s">
        <v>1176</v>
      </c>
      <c r="C1952" s="6" t="str">
        <f t="shared" si="30"/>
        <v>SUBCUENTA</v>
      </c>
    </row>
    <row r="1953" spans="1:3" x14ac:dyDescent="0.25">
      <c r="A1953" s="13">
        <v>521030</v>
      </c>
      <c r="B1953" s="5" t="s">
        <v>1177</v>
      </c>
      <c r="C1953" s="6" t="str">
        <f t="shared" si="30"/>
        <v>SUBCUENTA</v>
      </c>
    </row>
    <row r="1954" spans="1:3" x14ac:dyDescent="0.25">
      <c r="A1954" s="13">
        <v>521035</v>
      </c>
      <c r="B1954" s="5" t="s">
        <v>1178</v>
      </c>
      <c r="C1954" s="6" t="str">
        <f t="shared" si="30"/>
        <v>SUBCUENTA</v>
      </c>
    </row>
    <row r="1955" spans="1:3" x14ac:dyDescent="0.25">
      <c r="A1955" s="13">
        <v>521095</v>
      </c>
      <c r="B1955" s="5" t="s">
        <v>59</v>
      </c>
      <c r="C1955" s="6" t="str">
        <f t="shared" si="30"/>
        <v>SUBCUENTA</v>
      </c>
    </row>
    <row r="1956" spans="1:3" x14ac:dyDescent="0.25">
      <c r="A1956" s="13">
        <v>521099</v>
      </c>
      <c r="B1956" s="5" t="s">
        <v>52</v>
      </c>
      <c r="C1956" s="6" t="str">
        <f t="shared" si="30"/>
        <v>SUBCUENTA</v>
      </c>
    </row>
    <row r="1957" spans="1:3" x14ac:dyDescent="0.25">
      <c r="A1957" s="13">
        <v>5215</v>
      </c>
      <c r="B1957" s="5" t="s">
        <v>1179</v>
      </c>
      <c r="C1957" s="6" t="str">
        <f t="shared" si="30"/>
        <v>CUENTA</v>
      </c>
    </row>
    <row r="1958" spans="1:3" x14ac:dyDescent="0.25">
      <c r="A1958" s="13">
        <v>521505</v>
      </c>
      <c r="B1958" s="5" t="s">
        <v>1180</v>
      </c>
      <c r="C1958" s="6" t="str">
        <f t="shared" si="30"/>
        <v>SUBCUENTA</v>
      </c>
    </row>
    <row r="1959" spans="1:3" x14ac:dyDescent="0.25">
      <c r="A1959" s="13">
        <v>521510</v>
      </c>
      <c r="B1959" s="5" t="s">
        <v>1181</v>
      </c>
      <c r="C1959" s="6" t="str">
        <f t="shared" si="30"/>
        <v>SUBCUENTA</v>
      </c>
    </row>
    <row r="1960" spans="1:3" x14ac:dyDescent="0.25">
      <c r="A1960" s="13">
        <v>521515</v>
      </c>
      <c r="B1960" s="5" t="s">
        <v>557</v>
      </c>
      <c r="C1960" s="6" t="str">
        <f t="shared" si="30"/>
        <v>SUBCUENTA</v>
      </c>
    </row>
    <row r="1961" spans="1:3" x14ac:dyDescent="0.25">
      <c r="A1961" s="13">
        <v>521520</v>
      </c>
      <c r="B1961" s="5" t="s">
        <v>559</v>
      </c>
      <c r="C1961" s="6" t="str">
        <f t="shared" si="30"/>
        <v>SUBCUENTA</v>
      </c>
    </row>
    <row r="1962" spans="1:3" x14ac:dyDescent="0.25">
      <c r="A1962" s="13">
        <v>521525</v>
      </c>
      <c r="B1962" s="5" t="s">
        <v>561</v>
      </c>
      <c r="C1962" s="6" t="str">
        <f t="shared" si="30"/>
        <v>SUBCUENTA</v>
      </c>
    </row>
    <row r="1963" spans="1:3" x14ac:dyDescent="0.25">
      <c r="A1963" s="13">
        <v>521530</v>
      </c>
      <c r="B1963" s="5" t="s">
        <v>562</v>
      </c>
      <c r="C1963" s="6" t="str">
        <f t="shared" si="30"/>
        <v>SUBCUENTA</v>
      </c>
    </row>
    <row r="1964" spans="1:3" x14ac:dyDescent="0.25">
      <c r="A1964" s="13">
        <v>521535</v>
      </c>
      <c r="B1964" s="5" t="s">
        <v>564</v>
      </c>
      <c r="C1964" s="6" t="str">
        <f t="shared" si="30"/>
        <v>SUBCUENTA</v>
      </c>
    </row>
    <row r="1965" spans="1:3" x14ac:dyDescent="0.25">
      <c r="A1965" s="13">
        <v>521540</v>
      </c>
      <c r="B1965" s="5" t="s">
        <v>566</v>
      </c>
      <c r="C1965" s="6" t="str">
        <f t="shared" si="30"/>
        <v>SUBCUENTA</v>
      </c>
    </row>
    <row r="1966" spans="1:3" x14ac:dyDescent="0.25">
      <c r="A1966" s="13">
        <v>521545</v>
      </c>
      <c r="B1966" s="5" t="s">
        <v>567</v>
      </c>
      <c r="C1966" s="6" t="str">
        <f t="shared" si="30"/>
        <v>SUBCUENTA</v>
      </c>
    </row>
    <row r="1967" spans="1:3" x14ac:dyDescent="0.25">
      <c r="A1967" s="13">
        <v>521550</v>
      </c>
      <c r="B1967" s="5" t="s">
        <v>578</v>
      </c>
      <c r="C1967" s="6" t="str">
        <f t="shared" si="30"/>
        <v>SUBCUENTA</v>
      </c>
    </row>
    <row r="1968" spans="1:3" x14ac:dyDescent="0.25">
      <c r="A1968" s="13">
        <v>521555</v>
      </c>
      <c r="B1968" s="5" t="s">
        <v>1231</v>
      </c>
      <c r="C1968" s="6" t="str">
        <f t="shared" si="30"/>
        <v>SUBCUENTA</v>
      </c>
    </row>
    <row r="1969" spans="1:3" x14ac:dyDescent="0.25">
      <c r="A1969" s="13">
        <v>521560</v>
      </c>
      <c r="B1969" s="5" t="s">
        <v>1232</v>
      </c>
      <c r="C1969" s="6" t="str">
        <f t="shared" si="30"/>
        <v>SUBCUENTA</v>
      </c>
    </row>
    <row r="1970" spans="1:3" x14ac:dyDescent="0.25">
      <c r="A1970" s="13">
        <v>521565</v>
      </c>
      <c r="B1970" s="5" t="s">
        <v>1233</v>
      </c>
      <c r="C1970" s="6" t="str">
        <f t="shared" si="30"/>
        <v>SUBCUENTA</v>
      </c>
    </row>
    <row r="1971" spans="1:3" x14ac:dyDescent="0.25">
      <c r="A1971" s="13">
        <v>521570</v>
      </c>
      <c r="B1971" s="5" t="s">
        <v>1182</v>
      </c>
      <c r="C1971" s="6" t="str">
        <f t="shared" si="30"/>
        <v>SUBCUENTA</v>
      </c>
    </row>
    <row r="1972" spans="1:3" x14ac:dyDescent="0.25">
      <c r="A1972" s="13">
        <v>521595</v>
      </c>
      <c r="B1972" s="5" t="s">
        <v>59</v>
      </c>
      <c r="C1972" s="6" t="str">
        <f t="shared" si="30"/>
        <v>SUBCUENTA</v>
      </c>
    </row>
    <row r="1973" spans="1:3" x14ac:dyDescent="0.25">
      <c r="A1973" s="13">
        <v>521599</v>
      </c>
      <c r="B1973" s="5" t="s">
        <v>52</v>
      </c>
      <c r="C1973" s="6" t="str">
        <f t="shared" si="30"/>
        <v>SUBCUENTA</v>
      </c>
    </row>
    <row r="1974" spans="1:3" x14ac:dyDescent="0.25">
      <c r="A1974" s="13">
        <v>5220</v>
      </c>
      <c r="B1974" s="5" t="s">
        <v>173</v>
      </c>
      <c r="C1974" s="6" t="str">
        <f t="shared" si="30"/>
        <v>CUENTA</v>
      </c>
    </row>
    <row r="1975" spans="1:3" x14ac:dyDescent="0.25">
      <c r="A1975" s="13">
        <v>522005</v>
      </c>
      <c r="B1975" s="5" t="s">
        <v>238</v>
      </c>
      <c r="C1975" s="6" t="str">
        <f t="shared" si="30"/>
        <v>SUBCUENTA</v>
      </c>
    </row>
    <row r="1976" spans="1:3" x14ac:dyDescent="0.25">
      <c r="A1976" s="13">
        <v>522010</v>
      </c>
      <c r="B1976" s="5" t="s">
        <v>270</v>
      </c>
      <c r="C1976" s="6" t="str">
        <f t="shared" si="30"/>
        <v>SUBCUENTA</v>
      </c>
    </row>
    <row r="1977" spans="1:3" x14ac:dyDescent="0.25">
      <c r="A1977" s="13">
        <v>522015</v>
      </c>
      <c r="B1977" s="5" t="s">
        <v>277</v>
      </c>
      <c r="C1977" s="6" t="str">
        <f t="shared" si="30"/>
        <v>SUBCUENTA</v>
      </c>
    </row>
    <row r="1978" spans="1:3" x14ac:dyDescent="0.25">
      <c r="A1978" s="13">
        <v>522020</v>
      </c>
      <c r="B1978" s="5" t="s">
        <v>278</v>
      </c>
      <c r="C1978" s="6" t="str">
        <f t="shared" si="30"/>
        <v>SUBCUENTA</v>
      </c>
    </row>
    <row r="1979" spans="1:3" x14ac:dyDescent="0.25">
      <c r="A1979" s="13">
        <v>522025</v>
      </c>
      <c r="B1979" s="5" t="s">
        <v>279</v>
      </c>
      <c r="C1979" s="6" t="str">
        <f t="shared" si="30"/>
        <v>SUBCUENTA</v>
      </c>
    </row>
    <row r="1980" spans="1:3" x14ac:dyDescent="0.25">
      <c r="A1980" s="13">
        <v>522030</v>
      </c>
      <c r="B1980" s="5" t="s">
        <v>312</v>
      </c>
      <c r="C1980" s="6" t="str">
        <f t="shared" si="30"/>
        <v>SUBCUENTA</v>
      </c>
    </row>
    <row r="1981" spans="1:3" x14ac:dyDescent="0.25">
      <c r="A1981" s="13">
        <v>522035</v>
      </c>
      <c r="B1981" s="5" t="s">
        <v>281</v>
      </c>
      <c r="C1981" s="6" t="str">
        <f t="shared" si="30"/>
        <v>SUBCUENTA</v>
      </c>
    </row>
    <row r="1982" spans="1:3" x14ac:dyDescent="0.25">
      <c r="A1982" s="13">
        <v>522040</v>
      </c>
      <c r="B1982" s="5" t="s">
        <v>282</v>
      </c>
      <c r="C1982" s="6" t="str">
        <f t="shared" si="30"/>
        <v>SUBCUENTA</v>
      </c>
    </row>
    <row r="1983" spans="1:3" x14ac:dyDescent="0.25">
      <c r="A1983" s="13">
        <v>522045</v>
      </c>
      <c r="B1983" s="5" t="s">
        <v>283</v>
      </c>
      <c r="C1983" s="6" t="str">
        <f t="shared" si="30"/>
        <v>SUBCUENTA</v>
      </c>
    </row>
    <row r="1984" spans="1:3" x14ac:dyDescent="0.25">
      <c r="A1984" s="13">
        <v>522050</v>
      </c>
      <c r="B1984" s="5" t="s">
        <v>284</v>
      </c>
      <c r="C1984" s="6" t="str">
        <f t="shared" si="30"/>
        <v>SUBCUENTA</v>
      </c>
    </row>
    <row r="1985" spans="1:3" x14ac:dyDescent="0.25">
      <c r="A1985" s="13">
        <v>522055</v>
      </c>
      <c r="B1985" s="5" t="s">
        <v>285</v>
      </c>
      <c r="C1985" s="6" t="str">
        <f t="shared" si="30"/>
        <v>SUBCUENTA</v>
      </c>
    </row>
    <row r="1986" spans="1:3" x14ac:dyDescent="0.25">
      <c r="A1986" s="13">
        <v>522060</v>
      </c>
      <c r="B1986" s="5" t="s">
        <v>271</v>
      </c>
      <c r="C1986" s="6" t="str">
        <f t="shared" si="30"/>
        <v>SUBCUENTA</v>
      </c>
    </row>
    <row r="1987" spans="1:3" x14ac:dyDescent="0.25">
      <c r="A1987" s="13">
        <v>522065</v>
      </c>
      <c r="B1987" s="5" t="s">
        <v>376</v>
      </c>
      <c r="C1987" s="6" t="str">
        <f t="shared" si="30"/>
        <v>SUBCUENTA</v>
      </c>
    </row>
    <row r="1988" spans="1:3" x14ac:dyDescent="0.25">
      <c r="A1988" s="13">
        <v>522070</v>
      </c>
      <c r="B1988" s="5" t="s">
        <v>235</v>
      </c>
      <c r="C1988" s="6" t="str">
        <f t="shared" si="30"/>
        <v>SUBCUENTA</v>
      </c>
    </row>
    <row r="1989" spans="1:3" x14ac:dyDescent="0.25">
      <c r="A1989" s="13">
        <v>522095</v>
      </c>
      <c r="B1989" s="5" t="s">
        <v>59</v>
      </c>
      <c r="C1989" s="6" t="str">
        <f t="shared" si="30"/>
        <v>SUBCUENTA</v>
      </c>
    </row>
    <row r="1990" spans="1:3" x14ac:dyDescent="0.25">
      <c r="A1990" s="13">
        <v>522099</v>
      </c>
      <c r="B1990" s="5" t="s">
        <v>52</v>
      </c>
      <c r="C1990" s="6" t="str">
        <f t="shared" si="30"/>
        <v>SUBCUENTA</v>
      </c>
    </row>
    <row r="1991" spans="1:3" x14ac:dyDescent="0.25">
      <c r="A1991" s="13">
        <v>5225</v>
      </c>
      <c r="B1991" s="5" t="s">
        <v>428</v>
      </c>
      <c r="C1991" s="6" t="str">
        <f t="shared" si="30"/>
        <v>CUENTA</v>
      </c>
    </row>
    <row r="1992" spans="1:3" x14ac:dyDescent="0.25">
      <c r="A1992" s="13">
        <v>522505</v>
      </c>
      <c r="B1992" s="5" t="s">
        <v>183</v>
      </c>
      <c r="C1992" s="6" t="str">
        <f t="shared" si="30"/>
        <v>SUBCUENTA</v>
      </c>
    </row>
    <row r="1993" spans="1:3" x14ac:dyDescent="0.25">
      <c r="A1993" s="13">
        <v>522510</v>
      </c>
      <c r="B1993" s="5" t="s">
        <v>1183</v>
      </c>
      <c r="C1993" s="6" t="str">
        <f t="shared" si="30"/>
        <v>SUBCUENTA</v>
      </c>
    </row>
    <row r="1994" spans="1:3" x14ac:dyDescent="0.25">
      <c r="A1994" s="13">
        <v>522599</v>
      </c>
      <c r="B1994" s="5" t="s">
        <v>52</v>
      </c>
      <c r="C1994" s="6" t="str">
        <f t="shared" si="30"/>
        <v>SUBCUENTA</v>
      </c>
    </row>
    <row r="1995" spans="1:3" x14ac:dyDescent="0.25">
      <c r="A1995" s="13">
        <v>5230</v>
      </c>
      <c r="B1995" s="5" t="s">
        <v>508</v>
      </c>
      <c r="C1995" s="6" t="str">
        <f t="shared" si="30"/>
        <v>CUENTA</v>
      </c>
    </row>
    <row r="1996" spans="1:3" x14ac:dyDescent="0.25">
      <c r="A1996" s="13">
        <v>523005</v>
      </c>
      <c r="B1996" s="5" t="s">
        <v>1184</v>
      </c>
      <c r="C1996" s="6" t="str">
        <f t="shared" si="30"/>
        <v>SUBCUENTA</v>
      </c>
    </row>
    <row r="1997" spans="1:3" x14ac:dyDescent="0.25">
      <c r="A1997" s="13">
        <v>523010</v>
      </c>
      <c r="B1997" s="5" t="s">
        <v>1185</v>
      </c>
      <c r="C1997" s="6" t="str">
        <f t="shared" si="30"/>
        <v>SUBCUENTA</v>
      </c>
    </row>
    <row r="1998" spans="1:3" x14ac:dyDescent="0.25">
      <c r="A1998" s="13">
        <v>523015</v>
      </c>
      <c r="B1998" s="5" t="s">
        <v>1186</v>
      </c>
      <c r="C1998" s="6" t="str">
        <f t="shared" si="30"/>
        <v>SUBCUENTA</v>
      </c>
    </row>
    <row r="1999" spans="1:3" x14ac:dyDescent="0.25">
      <c r="A1999" s="13">
        <v>523020</v>
      </c>
      <c r="B1999" s="5" t="s">
        <v>1187</v>
      </c>
      <c r="C1999" s="6" t="str">
        <f t="shared" si="30"/>
        <v>SUBCUENTA</v>
      </c>
    </row>
    <row r="2000" spans="1:3" x14ac:dyDescent="0.25">
      <c r="A2000" s="13">
        <v>523025</v>
      </c>
      <c r="B2000" s="5" t="s">
        <v>1188</v>
      </c>
      <c r="C2000" s="6" t="str">
        <f t="shared" si="30"/>
        <v>SUBCUENTA</v>
      </c>
    </row>
    <row r="2001" spans="1:3" x14ac:dyDescent="0.25">
      <c r="A2001" s="13">
        <v>523030</v>
      </c>
      <c r="B2001" s="5" t="s">
        <v>1189</v>
      </c>
      <c r="C2001" s="6" t="str">
        <f t="shared" si="30"/>
        <v>SUBCUENTA</v>
      </c>
    </row>
    <row r="2002" spans="1:3" x14ac:dyDescent="0.25">
      <c r="A2002" s="13">
        <v>523035</v>
      </c>
      <c r="B2002" s="5" t="s">
        <v>1190</v>
      </c>
      <c r="C2002" s="6" t="str">
        <f t="shared" si="30"/>
        <v>SUBCUENTA</v>
      </c>
    </row>
    <row r="2003" spans="1:3" x14ac:dyDescent="0.25">
      <c r="A2003" s="13">
        <v>523040</v>
      </c>
      <c r="B2003" s="5" t="s">
        <v>282</v>
      </c>
      <c r="C2003" s="6" t="str">
        <f t="shared" si="30"/>
        <v>SUBCUENTA</v>
      </c>
    </row>
    <row r="2004" spans="1:3" x14ac:dyDescent="0.25">
      <c r="A2004" s="13">
        <v>523045</v>
      </c>
      <c r="B2004" s="5" t="s">
        <v>283</v>
      </c>
      <c r="C2004" s="6" t="str">
        <f t="shared" si="30"/>
        <v>SUBCUENTA</v>
      </c>
    </row>
    <row r="2005" spans="1:3" x14ac:dyDescent="0.25">
      <c r="A2005" s="13">
        <v>523050</v>
      </c>
      <c r="B2005" s="5" t="s">
        <v>284</v>
      </c>
      <c r="C2005" s="6" t="str">
        <f t="shared" si="30"/>
        <v>SUBCUENTA</v>
      </c>
    </row>
    <row r="2006" spans="1:3" x14ac:dyDescent="0.25">
      <c r="A2006" s="13">
        <v>523055</v>
      </c>
      <c r="B2006" s="5" t="s">
        <v>285</v>
      </c>
      <c r="C2006" s="6" t="str">
        <f t="shared" si="30"/>
        <v>SUBCUENTA</v>
      </c>
    </row>
    <row r="2007" spans="1:3" x14ac:dyDescent="0.25">
      <c r="A2007" s="13">
        <v>523060</v>
      </c>
      <c r="B2007" s="5" t="s">
        <v>1191</v>
      </c>
      <c r="C2007" s="6" t="str">
        <f t="shared" si="30"/>
        <v>SUBCUENTA</v>
      </c>
    </row>
    <row r="2008" spans="1:3" x14ac:dyDescent="0.25">
      <c r="A2008" s="13">
        <v>523065</v>
      </c>
      <c r="B2008" s="5" t="s">
        <v>1192</v>
      </c>
      <c r="C2008" s="6" t="str">
        <f t="shared" si="30"/>
        <v>SUBCUENTA</v>
      </c>
    </row>
    <row r="2009" spans="1:3" x14ac:dyDescent="0.25">
      <c r="A2009" s="13">
        <v>523070</v>
      </c>
      <c r="B2009" s="5" t="s">
        <v>1193</v>
      </c>
      <c r="C2009" s="6" t="str">
        <f t="shared" si="30"/>
        <v>SUBCUENTA</v>
      </c>
    </row>
    <row r="2010" spans="1:3" x14ac:dyDescent="0.25">
      <c r="A2010" s="13">
        <v>523075</v>
      </c>
      <c r="B2010" s="5" t="s">
        <v>1194</v>
      </c>
      <c r="C2010" s="6" t="str">
        <f t="shared" si="30"/>
        <v>SUBCUENTA</v>
      </c>
    </row>
    <row r="2011" spans="1:3" x14ac:dyDescent="0.25">
      <c r="A2011" s="13">
        <v>523080</v>
      </c>
      <c r="B2011" s="5" t="s">
        <v>1195</v>
      </c>
      <c r="C2011" s="6" t="str">
        <f t="shared" si="30"/>
        <v>SUBCUENTA</v>
      </c>
    </row>
    <row r="2012" spans="1:3" x14ac:dyDescent="0.25">
      <c r="A2012" s="13">
        <v>523095</v>
      </c>
      <c r="B2012" s="5" t="s">
        <v>59</v>
      </c>
      <c r="C2012" s="6" t="str">
        <f t="shared" si="30"/>
        <v>SUBCUENTA</v>
      </c>
    </row>
    <row r="2013" spans="1:3" x14ac:dyDescent="0.25">
      <c r="A2013" s="13">
        <v>523099</v>
      </c>
      <c r="B2013" s="5" t="s">
        <v>52</v>
      </c>
      <c r="C2013" s="6" t="str">
        <f t="shared" ref="C2013:C2076" si="31">IF(LEN(A2013)=1,"CLASE",IF(LEN(A2013)=2,"GRUPO",IF(LEN(A2013)=4,"CUENTA",IF(LEN(A2013)=6,"SUBCUENTA",""))))</f>
        <v>SUBCUENTA</v>
      </c>
    </row>
    <row r="2014" spans="1:3" x14ac:dyDescent="0.25">
      <c r="A2014" s="13">
        <v>5235</v>
      </c>
      <c r="B2014" s="5" t="s">
        <v>172</v>
      </c>
      <c r="C2014" s="6" t="str">
        <f t="shared" si="31"/>
        <v>CUENTA</v>
      </c>
    </row>
    <row r="2015" spans="1:3" x14ac:dyDescent="0.25">
      <c r="A2015" s="13">
        <v>523505</v>
      </c>
      <c r="B2015" s="5" t="s">
        <v>1196</v>
      </c>
      <c r="C2015" s="6" t="str">
        <f t="shared" si="31"/>
        <v>SUBCUENTA</v>
      </c>
    </row>
    <row r="2016" spans="1:3" x14ac:dyDescent="0.25">
      <c r="A2016" s="13">
        <v>523510</v>
      </c>
      <c r="B2016" s="5" t="s">
        <v>1197</v>
      </c>
      <c r="C2016" s="6" t="str">
        <f t="shared" si="31"/>
        <v>SUBCUENTA</v>
      </c>
    </row>
    <row r="2017" spans="1:3" x14ac:dyDescent="0.25">
      <c r="A2017" s="13">
        <v>523515</v>
      </c>
      <c r="B2017" s="5" t="s">
        <v>1060</v>
      </c>
      <c r="C2017" s="6" t="str">
        <f t="shared" si="31"/>
        <v>SUBCUENTA</v>
      </c>
    </row>
    <row r="2018" spans="1:3" x14ac:dyDescent="0.25">
      <c r="A2018" s="13">
        <v>523520</v>
      </c>
      <c r="B2018" s="5" t="s">
        <v>1198</v>
      </c>
      <c r="C2018" s="6" t="str">
        <f t="shared" si="31"/>
        <v>SUBCUENTA</v>
      </c>
    </row>
    <row r="2019" spans="1:3" x14ac:dyDescent="0.25">
      <c r="A2019" s="13">
        <v>523525</v>
      </c>
      <c r="B2019" s="5" t="s">
        <v>626</v>
      </c>
      <c r="C2019" s="6" t="str">
        <f t="shared" si="31"/>
        <v>SUBCUENTA</v>
      </c>
    </row>
    <row r="2020" spans="1:3" x14ac:dyDescent="0.25">
      <c r="A2020" s="13">
        <v>523530</v>
      </c>
      <c r="B2020" s="5" t="s">
        <v>627</v>
      </c>
      <c r="C2020" s="6" t="str">
        <f t="shared" si="31"/>
        <v>SUBCUENTA</v>
      </c>
    </row>
    <row r="2021" spans="1:3" x14ac:dyDescent="0.25">
      <c r="A2021" s="13">
        <v>523535</v>
      </c>
      <c r="B2021" s="5" t="s">
        <v>1199</v>
      </c>
      <c r="C2021" s="6" t="str">
        <f t="shared" si="31"/>
        <v>SUBCUENTA</v>
      </c>
    </row>
    <row r="2022" spans="1:3" x14ac:dyDescent="0.25">
      <c r="A2022" s="13">
        <v>523540</v>
      </c>
      <c r="B2022" s="5" t="s">
        <v>1200</v>
      </c>
      <c r="C2022" s="6" t="str">
        <f t="shared" si="31"/>
        <v>SUBCUENTA</v>
      </c>
    </row>
    <row r="2023" spans="1:3" x14ac:dyDescent="0.25">
      <c r="A2023" s="13">
        <v>523545</v>
      </c>
      <c r="B2023" s="5" t="s">
        <v>1201</v>
      </c>
      <c r="C2023" s="6" t="str">
        <f t="shared" si="31"/>
        <v>SUBCUENTA</v>
      </c>
    </row>
    <row r="2024" spans="1:3" x14ac:dyDescent="0.25">
      <c r="A2024" s="13">
        <v>523550</v>
      </c>
      <c r="B2024" s="5" t="s">
        <v>1202</v>
      </c>
      <c r="C2024" s="6" t="str">
        <f t="shared" si="31"/>
        <v>SUBCUENTA</v>
      </c>
    </row>
    <row r="2025" spans="1:3" x14ac:dyDescent="0.25">
      <c r="A2025" s="13">
        <v>523555</v>
      </c>
      <c r="B2025" s="5" t="s">
        <v>1203</v>
      </c>
      <c r="C2025" s="6" t="str">
        <f t="shared" si="31"/>
        <v>SUBCUENTA</v>
      </c>
    </row>
    <row r="2026" spans="1:3" x14ac:dyDescent="0.25">
      <c r="A2026" s="13">
        <v>523560</v>
      </c>
      <c r="B2026" s="5" t="s">
        <v>1234</v>
      </c>
      <c r="C2026" s="6" t="str">
        <f t="shared" si="31"/>
        <v>SUBCUENTA</v>
      </c>
    </row>
    <row r="2027" spans="1:3" x14ac:dyDescent="0.25">
      <c r="A2027" s="13">
        <v>523595</v>
      </c>
      <c r="B2027" s="5" t="s">
        <v>59</v>
      </c>
      <c r="C2027" s="6" t="str">
        <f t="shared" si="31"/>
        <v>SUBCUENTA</v>
      </c>
    </row>
    <row r="2028" spans="1:3" x14ac:dyDescent="0.25">
      <c r="A2028" s="13">
        <v>523599</v>
      </c>
      <c r="B2028" s="5" t="s">
        <v>52</v>
      </c>
      <c r="C2028" s="6" t="str">
        <f t="shared" si="31"/>
        <v>SUBCUENTA</v>
      </c>
    </row>
    <row r="2029" spans="1:3" x14ac:dyDescent="0.25">
      <c r="A2029" s="13">
        <v>5240</v>
      </c>
      <c r="B2029" s="5" t="s">
        <v>502</v>
      </c>
      <c r="C2029" s="6" t="str">
        <f t="shared" si="31"/>
        <v>CUENTA</v>
      </c>
    </row>
    <row r="2030" spans="1:3" x14ac:dyDescent="0.25">
      <c r="A2030" s="13">
        <v>524005</v>
      </c>
      <c r="B2030" s="5" t="s">
        <v>1204</v>
      </c>
      <c r="C2030" s="6" t="str">
        <f t="shared" si="31"/>
        <v>SUBCUENTA</v>
      </c>
    </row>
    <row r="2031" spans="1:3" x14ac:dyDescent="0.25">
      <c r="A2031" s="13">
        <v>524010</v>
      </c>
      <c r="B2031" s="5" t="s">
        <v>1205</v>
      </c>
      <c r="C2031" s="6" t="str">
        <f t="shared" si="31"/>
        <v>SUBCUENTA</v>
      </c>
    </row>
    <row r="2032" spans="1:3" x14ac:dyDescent="0.25">
      <c r="A2032" s="13">
        <v>524015</v>
      </c>
      <c r="B2032" s="5" t="s">
        <v>1206</v>
      </c>
      <c r="C2032" s="6" t="str">
        <f t="shared" si="31"/>
        <v>SUBCUENTA</v>
      </c>
    </row>
    <row r="2033" spans="1:3" x14ac:dyDescent="0.25">
      <c r="A2033" s="13">
        <v>524020</v>
      </c>
      <c r="B2033" s="5" t="s">
        <v>1207</v>
      </c>
      <c r="C2033" s="6" t="str">
        <f t="shared" si="31"/>
        <v>SUBCUENTA</v>
      </c>
    </row>
    <row r="2034" spans="1:3" x14ac:dyDescent="0.25">
      <c r="A2034" s="13">
        <v>524025</v>
      </c>
      <c r="B2034" s="5" t="s">
        <v>1208</v>
      </c>
      <c r="C2034" s="6" t="str">
        <f t="shared" si="31"/>
        <v>SUBCUENTA</v>
      </c>
    </row>
    <row r="2035" spans="1:3" x14ac:dyDescent="0.25">
      <c r="A2035" s="13">
        <v>524095</v>
      </c>
      <c r="B2035" s="5" t="s">
        <v>59</v>
      </c>
      <c r="C2035" s="6" t="str">
        <f t="shared" si="31"/>
        <v>SUBCUENTA</v>
      </c>
    </row>
    <row r="2036" spans="1:3" x14ac:dyDescent="0.25">
      <c r="A2036" s="13">
        <v>524099</v>
      </c>
      <c r="B2036" s="5" t="s">
        <v>52</v>
      </c>
      <c r="C2036" s="6" t="str">
        <f t="shared" si="31"/>
        <v>SUBCUENTA</v>
      </c>
    </row>
    <row r="2037" spans="1:3" x14ac:dyDescent="0.25">
      <c r="A2037" s="13">
        <v>5245</v>
      </c>
      <c r="B2037" s="5" t="s">
        <v>1209</v>
      </c>
      <c r="C2037" s="6" t="str">
        <f t="shared" si="31"/>
        <v>CUENTA</v>
      </c>
    </row>
    <row r="2038" spans="1:3" x14ac:dyDescent="0.25">
      <c r="A2038" s="13">
        <v>524505</v>
      </c>
      <c r="B2038" s="5" t="s">
        <v>238</v>
      </c>
      <c r="C2038" s="6" t="str">
        <f t="shared" si="31"/>
        <v>SUBCUENTA</v>
      </c>
    </row>
    <row r="2039" spans="1:3" x14ac:dyDescent="0.25">
      <c r="A2039" s="13">
        <v>524510</v>
      </c>
      <c r="B2039" s="5" t="s">
        <v>270</v>
      </c>
      <c r="C2039" s="6" t="str">
        <f t="shared" si="31"/>
        <v>SUBCUENTA</v>
      </c>
    </row>
    <row r="2040" spans="1:3" x14ac:dyDescent="0.25">
      <c r="A2040" s="13">
        <v>524515</v>
      </c>
      <c r="B2040" s="5" t="s">
        <v>277</v>
      </c>
      <c r="C2040" s="6" t="str">
        <f t="shared" si="31"/>
        <v>SUBCUENTA</v>
      </c>
    </row>
    <row r="2041" spans="1:3" x14ac:dyDescent="0.25">
      <c r="A2041" s="13">
        <v>524520</v>
      </c>
      <c r="B2041" s="5" t="s">
        <v>278</v>
      </c>
      <c r="C2041" s="6" t="str">
        <f t="shared" si="31"/>
        <v>SUBCUENTA</v>
      </c>
    </row>
    <row r="2042" spans="1:3" x14ac:dyDescent="0.25">
      <c r="A2042" s="13">
        <v>524525</v>
      </c>
      <c r="B2042" s="5" t="s">
        <v>279</v>
      </c>
      <c r="C2042" s="6" t="str">
        <f t="shared" si="31"/>
        <v>SUBCUENTA</v>
      </c>
    </row>
    <row r="2043" spans="1:3" x14ac:dyDescent="0.25">
      <c r="A2043" s="13">
        <v>524530</v>
      </c>
      <c r="B2043" s="5" t="s">
        <v>312</v>
      </c>
      <c r="C2043" s="6" t="str">
        <f t="shared" si="31"/>
        <v>SUBCUENTA</v>
      </c>
    </row>
    <row r="2044" spans="1:3" x14ac:dyDescent="0.25">
      <c r="A2044" s="13">
        <v>524535</v>
      </c>
      <c r="B2044" s="5" t="s">
        <v>281</v>
      </c>
      <c r="C2044" s="6" t="str">
        <f t="shared" si="31"/>
        <v>SUBCUENTA</v>
      </c>
    </row>
    <row r="2045" spans="1:3" x14ac:dyDescent="0.25">
      <c r="A2045" s="13">
        <v>524540</v>
      </c>
      <c r="B2045" s="5" t="s">
        <v>282</v>
      </c>
      <c r="C2045" s="6" t="str">
        <f t="shared" si="31"/>
        <v>SUBCUENTA</v>
      </c>
    </row>
    <row r="2046" spans="1:3" x14ac:dyDescent="0.25">
      <c r="A2046" s="13">
        <v>524545</v>
      </c>
      <c r="B2046" s="5" t="s">
        <v>283</v>
      </c>
      <c r="C2046" s="6" t="str">
        <f t="shared" si="31"/>
        <v>SUBCUENTA</v>
      </c>
    </row>
    <row r="2047" spans="1:3" x14ac:dyDescent="0.25">
      <c r="A2047" s="13">
        <v>524550</v>
      </c>
      <c r="B2047" s="5" t="s">
        <v>284</v>
      </c>
      <c r="C2047" s="6" t="str">
        <f t="shared" si="31"/>
        <v>SUBCUENTA</v>
      </c>
    </row>
    <row r="2048" spans="1:3" x14ac:dyDescent="0.25">
      <c r="A2048" s="13">
        <v>524555</v>
      </c>
      <c r="B2048" s="5" t="s">
        <v>285</v>
      </c>
      <c r="C2048" s="6" t="str">
        <f t="shared" si="31"/>
        <v>SUBCUENTA</v>
      </c>
    </row>
    <row r="2049" spans="1:3" x14ac:dyDescent="0.25">
      <c r="A2049" s="13">
        <v>524560</v>
      </c>
      <c r="B2049" s="5" t="s">
        <v>271</v>
      </c>
      <c r="C2049" s="6" t="str">
        <f t="shared" si="31"/>
        <v>SUBCUENTA</v>
      </c>
    </row>
    <row r="2050" spans="1:3" x14ac:dyDescent="0.25">
      <c r="A2050" s="13">
        <v>524565</v>
      </c>
      <c r="B2050" s="5" t="s">
        <v>367</v>
      </c>
      <c r="C2050" s="6" t="str">
        <f t="shared" si="31"/>
        <v>SUBCUENTA</v>
      </c>
    </row>
    <row r="2051" spans="1:3" x14ac:dyDescent="0.25">
      <c r="A2051" s="13">
        <v>524570</v>
      </c>
      <c r="B2051" s="5" t="s">
        <v>272</v>
      </c>
      <c r="C2051" s="6" t="str">
        <f t="shared" si="31"/>
        <v>SUBCUENTA</v>
      </c>
    </row>
    <row r="2052" spans="1:3" x14ac:dyDescent="0.25">
      <c r="A2052" s="13">
        <v>524599</v>
      </c>
      <c r="B2052" s="5" t="s">
        <v>52</v>
      </c>
      <c r="C2052" s="6" t="str">
        <f t="shared" si="31"/>
        <v>SUBCUENTA</v>
      </c>
    </row>
    <row r="2053" spans="1:3" x14ac:dyDescent="0.25">
      <c r="A2053" s="13">
        <v>5250</v>
      </c>
      <c r="B2053" s="5" t="s">
        <v>1210</v>
      </c>
      <c r="C2053" s="6" t="str">
        <f t="shared" si="31"/>
        <v>CUENTA</v>
      </c>
    </row>
    <row r="2054" spans="1:3" x14ac:dyDescent="0.25">
      <c r="A2054" s="13">
        <v>525005</v>
      </c>
      <c r="B2054" s="5" t="s">
        <v>1211</v>
      </c>
      <c r="C2054" s="6" t="str">
        <f t="shared" si="31"/>
        <v>SUBCUENTA</v>
      </c>
    </row>
    <row r="2055" spans="1:3" x14ac:dyDescent="0.25">
      <c r="A2055" s="13">
        <v>525010</v>
      </c>
      <c r="B2055" s="5" t="s">
        <v>1212</v>
      </c>
      <c r="C2055" s="6" t="str">
        <f t="shared" si="31"/>
        <v>SUBCUENTA</v>
      </c>
    </row>
    <row r="2056" spans="1:3" x14ac:dyDescent="0.25">
      <c r="A2056" s="13">
        <v>525015</v>
      </c>
      <c r="B2056" s="5" t="s">
        <v>1213</v>
      </c>
      <c r="C2056" s="6" t="str">
        <f t="shared" si="31"/>
        <v>SUBCUENTA</v>
      </c>
    </row>
    <row r="2057" spans="1:3" x14ac:dyDescent="0.25">
      <c r="A2057" s="13">
        <v>525095</v>
      </c>
      <c r="B2057" s="5" t="s">
        <v>59</v>
      </c>
      <c r="C2057" s="6" t="str">
        <f t="shared" si="31"/>
        <v>SUBCUENTA</v>
      </c>
    </row>
    <row r="2058" spans="1:3" x14ac:dyDescent="0.25">
      <c r="A2058" s="13">
        <v>525099</v>
      </c>
      <c r="B2058" s="5" t="s">
        <v>52</v>
      </c>
      <c r="C2058" s="6" t="str">
        <f t="shared" si="31"/>
        <v>SUBCUENTA</v>
      </c>
    </row>
    <row r="2059" spans="1:3" x14ac:dyDescent="0.25">
      <c r="A2059" s="13">
        <v>5255</v>
      </c>
      <c r="B2059" s="5" t="s">
        <v>509</v>
      </c>
      <c r="C2059" s="6" t="str">
        <f t="shared" si="31"/>
        <v>CUENTA</v>
      </c>
    </row>
    <row r="2060" spans="1:3" x14ac:dyDescent="0.25">
      <c r="A2060" s="13">
        <v>525505</v>
      </c>
      <c r="B2060" s="5" t="s">
        <v>1214</v>
      </c>
      <c r="C2060" s="6" t="str">
        <f t="shared" si="31"/>
        <v>SUBCUENTA</v>
      </c>
    </row>
    <row r="2061" spans="1:3" x14ac:dyDescent="0.25">
      <c r="A2061" s="13">
        <v>525510</v>
      </c>
      <c r="B2061" s="5" t="s">
        <v>1215</v>
      </c>
      <c r="C2061" s="6" t="str">
        <f t="shared" si="31"/>
        <v>SUBCUENTA</v>
      </c>
    </row>
    <row r="2062" spans="1:3" x14ac:dyDescent="0.25">
      <c r="A2062" s="13">
        <v>525515</v>
      </c>
      <c r="B2062" s="5" t="s">
        <v>1216</v>
      </c>
      <c r="C2062" s="6" t="str">
        <f t="shared" si="31"/>
        <v>SUBCUENTA</v>
      </c>
    </row>
    <row r="2063" spans="1:3" x14ac:dyDescent="0.25">
      <c r="A2063" s="13">
        <v>525520</v>
      </c>
      <c r="B2063" s="5" t="s">
        <v>1217</v>
      </c>
      <c r="C2063" s="6" t="str">
        <f t="shared" si="31"/>
        <v>SUBCUENTA</v>
      </c>
    </row>
    <row r="2064" spans="1:3" x14ac:dyDescent="0.25">
      <c r="A2064" s="13">
        <v>525525</v>
      </c>
      <c r="B2064" s="5" t="s">
        <v>1218</v>
      </c>
      <c r="C2064" s="6" t="str">
        <f t="shared" si="31"/>
        <v>SUBCUENTA</v>
      </c>
    </row>
    <row r="2065" spans="1:3" x14ac:dyDescent="0.25">
      <c r="A2065" s="13">
        <v>525595</v>
      </c>
      <c r="B2065" s="5" t="s">
        <v>59</v>
      </c>
      <c r="C2065" s="6" t="str">
        <f t="shared" si="31"/>
        <v>SUBCUENTA</v>
      </c>
    </row>
    <row r="2066" spans="1:3" x14ac:dyDescent="0.25">
      <c r="A2066" s="13">
        <v>525599</v>
      </c>
      <c r="B2066" s="5" t="s">
        <v>52</v>
      </c>
      <c r="C2066" s="6" t="str">
        <f t="shared" si="31"/>
        <v>SUBCUENTA</v>
      </c>
    </row>
    <row r="2067" spans="1:3" x14ac:dyDescent="0.25">
      <c r="A2067" s="13">
        <v>5260</v>
      </c>
      <c r="B2067" s="5" t="s">
        <v>1219</v>
      </c>
      <c r="C2067" s="6" t="str">
        <f t="shared" si="31"/>
        <v>CUENTA</v>
      </c>
    </row>
    <row r="2068" spans="1:3" x14ac:dyDescent="0.25">
      <c r="A2068" s="13">
        <v>526005</v>
      </c>
      <c r="B2068" s="5" t="s">
        <v>270</v>
      </c>
      <c r="C2068" s="6" t="str">
        <f t="shared" si="31"/>
        <v>SUBCUENTA</v>
      </c>
    </row>
    <row r="2069" spans="1:3" x14ac:dyDescent="0.25">
      <c r="A2069" s="13">
        <v>526010</v>
      </c>
      <c r="B2069" s="5" t="s">
        <v>277</v>
      </c>
      <c r="C2069" s="6" t="str">
        <f t="shared" si="31"/>
        <v>SUBCUENTA</v>
      </c>
    </row>
    <row r="2070" spans="1:3" x14ac:dyDescent="0.25">
      <c r="A2070" s="13">
        <v>526015</v>
      </c>
      <c r="B2070" s="5" t="s">
        <v>278</v>
      </c>
      <c r="C2070" s="6" t="str">
        <f t="shared" si="31"/>
        <v>SUBCUENTA</v>
      </c>
    </row>
    <row r="2071" spans="1:3" x14ac:dyDescent="0.25">
      <c r="A2071" s="13">
        <v>526020</v>
      </c>
      <c r="B2071" s="5" t="s">
        <v>279</v>
      </c>
      <c r="C2071" s="6" t="str">
        <f t="shared" si="31"/>
        <v>SUBCUENTA</v>
      </c>
    </row>
    <row r="2072" spans="1:3" x14ac:dyDescent="0.25">
      <c r="A2072" s="13">
        <v>526025</v>
      </c>
      <c r="B2072" s="5" t="s">
        <v>312</v>
      </c>
      <c r="C2072" s="6" t="str">
        <f t="shared" si="31"/>
        <v>SUBCUENTA</v>
      </c>
    </row>
    <row r="2073" spans="1:3" x14ac:dyDescent="0.25">
      <c r="A2073" s="13">
        <v>526030</v>
      </c>
      <c r="B2073" s="5" t="s">
        <v>281</v>
      </c>
      <c r="C2073" s="6" t="str">
        <f t="shared" si="31"/>
        <v>SUBCUENTA</v>
      </c>
    </row>
    <row r="2074" spans="1:3" x14ac:dyDescent="0.25">
      <c r="A2074" s="13">
        <v>526035</v>
      </c>
      <c r="B2074" s="5" t="s">
        <v>282</v>
      </c>
      <c r="C2074" s="6" t="str">
        <f t="shared" si="31"/>
        <v>SUBCUENTA</v>
      </c>
    </row>
    <row r="2075" spans="1:3" x14ac:dyDescent="0.25">
      <c r="A2075" s="13">
        <v>526040</v>
      </c>
      <c r="B2075" s="5" t="s">
        <v>283</v>
      </c>
      <c r="C2075" s="6" t="str">
        <f t="shared" si="31"/>
        <v>SUBCUENTA</v>
      </c>
    </row>
    <row r="2076" spans="1:3" x14ac:dyDescent="0.25">
      <c r="A2076" s="13">
        <v>526045</v>
      </c>
      <c r="B2076" s="5" t="s">
        <v>284</v>
      </c>
      <c r="C2076" s="6" t="str">
        <f t="shared" si="31"/>
        <v>SUBCUENTA</v>
      </c>
    </row>
    <row r="2077" spans="1:3" x14ac:dyDescent="0.25">
      <c r="A2077" s="13">
        <v>526050</v>
      </c>
      <c r="B2077" s="5" t="s">
        <v>285</v>
      </c>
      <c r="C2077" s="6" t="str">
        <f t="shared" ref="C2077:C2140" si="32">IF(LEN(A2077)=1,"CLASE",IF(LEN(A2077)=2,"GRUPO",IF(LEN(A2077)=4,"CUENTA",IF(LEN(A2077)=6,"SUBCUENTA",""))))</f>
        <v>SUBCUENTA</v>
      </c>
    </row>
    <row r="2078" spans="1:3" x14ac:dyDescent="0.25">
      <c r="A2078" s="13">
        <v>526055</v>
      </c>
      <c r="B2078" s="5" t="s">
        <v>392</v>
      </c>
      <c r="C2078" s="6" t="str">
        <f t="shared" si="32"/>
        <v>SUBCUENTA</v>
      </c>
    </row>
    <row r="2079" spans="1:3" x14ac:dyDescent="0.25">
      <c r="A2079" s="13">
        <v>526060</v>
      </c>
      <c r="B2079" s="5" t="s">
        <v>367</v>
      </c>
      <c r="C2079" s="6" t="str">
        <f t="shared" si="32"/>
        <v>SUBCUENTA</v>
      </c>
    </row>
    <row r="2080" spans="1:3" x14ac:dyDescent="0.25">
      <c r="A2080" s="13">
        <v>526065</v>
      </c>
      <c r="B2080" s="5" t="s">
        <v>254</v>
      </c>
      <c r="C2080" s="6" t="str">
        <f t="shared" si="32"/>
        <v>SUBCUENTA</v>
      </c>
    </row>
    <row r="2081" spans="1:3" x14ac:dyDescent="0.25">
      <c r="A2081" s="13">
        <v>526099</v>
      </c>
      <c r="B2081" s="5" t="s">
        <v>52</v>
      </c>
      <c r="C2081" s="6" t="str">
        <f t="shared" si="32"/>
        <v>SUBCUENTA</v>
      </c>
    </row>
    <row r="2082" spans="1:3" x14ac:dyDescent="0.25">
      <c r="A2082" s="13">
        <v>5265</v>
      </c>
      <c r="B2082" s="5" t="s">
        <v>1220</v>
      </c>
      <c r="C2082" s="6" t="str">
        <f t="shared" si="32"/>
        <v>CUENTA</v>
      </c>
    </row>
    <row r="2083" spans="1:3" x14ac:dyDescent="0.25">
      <c r="A2083" s="13">
        <v>526505</v>
      </c>
      <c r="B2083" s="5" t="s">
        <v>272</v>
      </c>
      <c r="C2083" s="6" t="str">
        <f t="shared" si="32"/>
        <v>SUBCUENTA</v>
      </c>
    </row>
    <row r="2084" spans="1:3" x14ac:dyDescent="0.25">
      <c r="A2084" s="13">
        <v>526510</v>
      </c>
      <c r="B2084" s="5" t="s">
        <v>393</v>
      </c>
      <c r="C2084" s="6" t="str">
        <f t="shared" si="32"/>
        <v>SUBCUENTA</v>
      </c>
    </row>
    <row r="2085" spans="1:3" x14ac:dyDescent="0.25">
      <c r="A2085" s="13">
        <v>526515</v>
      </c>
      <c r="B2085" s="5" t="s">
        <v>421</v>
      </c>
      <c r="C2085" s="6" t="str">
        <f t="shared" si="32"/>
        <v>SUBCUENTA</v>
      </c>
    </row>
    <row r="2086" spans="1:3" x14ac:dyDescent="0.25">
      <c r="A2086" s="13">
        <v>526595</v>
      </c>
      <c r="B2086" s="5" t="s">
        <v>64</v>
      </c>
      <c r="C2086" s="6" t="str">
        <f t="shared" si="32"/>
        <v>SUBCUENTA</v>
      </c>
    </row>
    <row r="2087" spans="1:3" x14ac:dyDescent="0.25">
      <c r="A2087" s="13">
        <v>526599</v>
      </c>
      <c r="B2087" s="5" t="s">
        <v>52</v>
      </c>
      <c r="C2087" s="6" t="str">
        <f t="shared" si="32"/>
        <v>SUBCUENTA</v>
      </c>
    </row>
    <row r="2088" spans="1:3" x14ac:dyDescent="0.25">
      <c r="A2088" s="13">
        <v>5270</v>
      </c>
      <c r="B2088" s="5" t="s">
        <v>1235</v>
      </c>
      <c r="C2088" s="6" t="str">
        <f t="shared" si="32"/>
        <v>CUENTA</v>
      </c>
    </row>
    <row r="2089" spans="1:3" ht="25.5" x14ac:dyDescent="0.25">
      <c r="A2089" s="13" t="s">
        <v>1236</v>
      </c>
      <c r="B2089" s="5"/>
      <c r="C2089" s="6" t="str">
        <f t="shared" si="32"/>
        <v/>
      </c>
    </row>
    <row r="2090" spans="1:3" x14ac:dyDescent="0.25">
      <c r="A2090" s="13">
        <v>527099</v>
      </c>
      <c r="B2090" s="5" t="s">
        <v>52</v>
      </c>
      <c r="C2090" s="6" t="str">
        <f t="shared" si="32"/>
        <v>SUBCUENTA</v>
      </c>
    </row>
    <row r="2091" spans="1:3" x14ac:dyDescent="0.25">
      <c r="A2091" s="13">
        <v>5295</v>
      </c>
      <c r="B2091" s="5" t="s">
        <v>452</v>
      </c>
      <c r="C2091" s="6" t="str">
        <f t="shared" si="32"/>
        <v>CUENTA</v>
      </c>
    </row>
    <row r="2092" spans="1:3" x14ac:dyDescent="0.25">
      <c r="A2092" s="13">
        <v>529505</v>
      </c>
      <c r="B2092" s="5" t="s">
        <v>170</v>
      </c>
      <c r="C2092" s="6" t="str">
        <f t="shared" si="32"/>
        <v>SUBCUENTA</v>
      </c>
    </row>
    <row r="2093" spans="1:3" x14ac:dyDescent="0.25">
      <c r="A2093" s="13">
        <v>529510</v>
      </c>
      <c r="B2093" s="5" t="s">
        <v>503</v>
      </c>
      <c r="C2093" s="6" t="str">
        <f t="shared" si="32"/>
        <v>SUBCUENTA</v>
      </c>
    </row>
    <row r="2094" spans="1:3" x14ac:dyDescent="0.25">
      <c r="A2094" s="13">
        <v>529515</v>
      </c>
      <c r="B2094" s="5" t="s">
        <v>1221</v>
      </c>
      <c r="C2094" s="6" t="str">
        <f t="shared" si="32"/>
        <v>SUBCUENTA</v>
      </c>
    </row>
    <row r="2095" spans="1:3" x14ac:dyDescent="0.25">
      <c r="A2095" s="13">
        <v>529520</v>
      </c>
      <c r="B2095" s="5" t="s">
        <v>510</v>
      </c>
      <c r="C2095" s="6" t="str">
        <f t="shared" si="32"/>
        <v>SUBCUENTA</v>
      </c>
    </row>
    <row r="2096" spans="1:3" x14ac:dyDescent="0.25">
      <c r="A2096" s="13">
        <v>529525</v>
      </c>
      <c r="B2096" s="5" t="s">
        <v>432</v>
      </c>
      <c r="C2096" s="6" t="str">
        <f t="shared" si="32"/>
        <v>SUBCUENTA</v>
      </c>
    </row>
    <row r="2097" spans="1:3" x14ac:dyDescent="0.25">
      <c r="A2097" s="13">
        <v>529530</v>
      </c>
      <c r="B2097" s="5" t="s">
        <v>1126</v>
      </c>
      <c r="C2097" s="6" t="str">
        <f t="shared" si="32"/>
        <v>SUBCUENTA</v>
      </c>
    </row>
    <row r="2098" spans="1:3" x14ac:dyDescent="0.25">
      <c r="A2098" s="13">
        <v>529535</v>
      </c>
      <c r="B2098" s="5" t="s">
        <v>242</v>
      </c>
      <c r="C2098" s="6" t="str">
        <f t="shared" si="32"/>
        <v>SUBCUENTA</v>
      </c>
    </row>
    <row r="2099" spans="1:3" x14ac:dyDescent="0.25">
      <c r="A2099" s="13">
        <v>529540</v>
      </c>
      <c r="B2099" s="5" t="s">
        <v>254</v>
      </c>
      <c r="C2099" s="6" t="str">
        <f t="shared" si="32"/>
        <v>SUBCUENTA</v>
      </c>
    </row>
    <row r="2100" spans="1:3" x14ac:dyDescent="0.25">
      <c r="A2100" s="13">
        <v>529545</v>
      </c>
      <c r="B2100" s="5" t="s">
        <v>1222</v>
      </c>
      <c r="C2100" s="6" t="str">
        <f t="shared" si="32"/>
        <v>SUBCUENTA</v>
      </c>
    </row>
    <row r="2101" spans="1:3" x14ac:dyDescent="0.25">
      <c r="A2101" s="13">
        <v>529550</v>
      </c>
      <c r="B2101" s="5" t="s">
        <v>458</v>
      </c>
      <c r="C2101" s="6" t="str">
        <f t="shared" si="32"/>
        <v>SUBCUENTA</v>
      </c>
    </row>
    <row r="2102" spans="1:3" x14ac:dyDescent="0.25">
      <c r="A2102" s="13">
        <v>529555</v>
      </c>
      <c r="B2102" s="5" t="s">
        <v>1223</v>
      </c>
      <c r="C2102" s="6" t="str">
        <f t="shared" si="32"/>
        <v>SUBCUENTA</v>
      </c>
    </row>
    <row r="2103" spans="1:3" x14ac:dyDescent="0.25">
      <c r="A2103" s="13">
        <v>529560</v>
      </c>
      <c r="B2103" s="5" t="s">
        <v>1224</v>
      </c>
      <c r="C2103" s="6" t="str">
        <f t="shared" si="32"/>
        <v>SUBCUENTA</v>
      </c>
    </row>
    <row r="2104" spans="1:3" x14ac:dyDescent="0.25">
      <c r="A2104" s="13">
        <v>529565</v>
      </c>
      <c r="B2104" s="5" t="s">
        <v>1225</v>
      </c>
      <c r="C2104" s="6" t="str">
        <f t="shared" si="32"/>
        <v>SUBCUENTA</v>
      </c>
    </row>
    <row r="2105" spans="1:3" x14ac:dyDescent="0.25">
      <c r="A2105" s="13">
        <v>529570</v>
      </c>
      <c r="B2105" s="5" t="s">
        <v>1226</v>
      </c>
      <c r="C2105" s="6" t="str">
        <f t="shared" si="32"/>
        <v>SUBCUENTA</v>
      </c>
    </row>
    <row r="2106" spans="1:3" x14ac:dyDescent="0.25">
      <c r="A2106" s="13">
        <v>529575</v>
      </c>
      <c r="B2106" s="5" t="s">
        <v>1227</v>
      </c>
      <c r="C2106" s="6" t="str">
        <f t="shared" si="32"/>
        <v>SUBCUENTA</v>
      </c>
    </row>
    <row r="2107" spans="1:3" x14ac:dyDescent="0.25">
      <c r="A2107" s="13">
        <v>529595</v>
      </c>
      <c r="B2107" s="5" t="s">
        <v>59</v>
      </c>
      <c r="C2107" s="6" t="str">
        <f t="shared" si="32"/>
        <v>SUBCUENTA</v>
      </c>
    </row>
    <row r="2108" spans="1:3" x14ac:dyDescent="0.25">
      <c r="A2108" s="13">
        <v>529599</v>
      </c>
      <c r="B2108" s="5" t="s">
        <v>52</v>
      </c>
      <c r="C2108" s="6" t="str">
        <f t="shared" si="32"/>
        <v>SUBCUENTA</v>
      </c>
    </row>
    <row r="2109" spans="1:3" x14ac:dyDescent="0.25">
      <c r="A2109" s="13">
        <v>5299</v>
      </c>
      <c r="B2109" s="5" t="s">
        <v>115</v>
      </c>
      <c r="C2109" s="6" t="str">
        <f t="shared" si="32"/>
        <v>CUENTA</v>
      </c>
    </row>
    <row r="2110" spans="1:3" x14ac:dyDescent="0.25">
      <c r="A2110" s="13">
        <v>529905</v>
      </c>
      <c r="B2110" s="5" t="s">
        <v>36</v>
      </c>
      <c r="C2110" s="6" t="str">
        <f t="shared" si="32"/>
        <v>SUBCUENTA</v>
      </c>
    </row>
    <row r="2111" spans="1:3" x14ac:dyDescent="0.25">
      <c r="A2111" s="13">
        <v>529910</v>
      </c>
      <c r="B2111" s="5" t="s">
        <v>117</v>
      </c>
      <c r="C2111" s="6" t="str">
        <f t="shared" si="32"/>
        <v>SUBCUENTA</v>
      </c>
    </row>
    <row r="2112" spans="1:3" x14ac:dyDescent="0.25">
      <c r="A2112" s="13">
        <v>529915</v>
      </c>
      <c r="B2112" s="5" t="s">
        <v>212</v>
      </c>
      <c r="C2112" s="6" t="str">
        <f t="shared" si="32"/>
        <v>SUBCUENTA</v>
      </c>
    </row>
    <row r="2113" spans="1:3" x14ac:dyDescent="0.25">
      <c r="A2113" s="13">
        <v>529920</v>
      </c>
      <c r="B2113" s="5" t="s">
        <v>1228</v>
      </c>
      <c r="C2113" s="6" t="str">
        <f t="shared" si="32"/>
        <v>SUBCUENTA</v>
      </c>
    </row>
    <row r="2114" spans="1:3" x14ac:dyDescent="0.25">
      <c r="A2114" s="13">
        <v>529995</v>
      </c>
      <c r="B2114" s="5" t="s">
        <v>448</v>
      </c>
      <c r="C2114" s="6" t="str">
        <f t="shared" si="32"/>
        <v>SUBCUENTA</v>
      </c>
    </row>
    <row r="2115" spans="1:3" x14ac:dyDescent="0.25">
      <c r="A2115" s="13">
        <v>529999</v>
      </c>
      <c r="B2115" s="5" t="s">
        <v>52</v>
      </c>
      <c r="C2115" s="6" t="str">
        <f t="shared" si="32"/>
        <v>SUBCUENTA</v>
      </c>
    </row>
    <row r="2116" spans="1:3" x14ac:dyDescent="0.25">
      <c r="A2116" s="13">
        <v>53</v>
      </c>
      <c r="B2116" s="5" t="s">
        <v>1027</v>
      </c>
      <c r="C2116" s="6" t="str">
        <f t="shared" si="32"/>
        <v>GRUPO</v>
      </c>
    </row>
    <row r="2117" spans="1:3" x14ac:dyDescent="0.25">
      <c r="A2117" s="13">
        <v>5305</v>
      </c>
      <c r="B2117" s="5" t="s">
        <v>1037</v>
      </c>
      <c r="C2117" s="6" t="str">
        <f t="shared" si="32"/>
        <v>CUENTA</v>
      </c>
    </row>
    <row r="2118" spans="1:3" x14ac:dyDescent="0.25">
      <c r="A2118" s="13">
        <v>530505</v>
      </c>
      <c r="B2118" s="5" t="s">
        <v>1088</v>
      </c>
      <c r="C2118" s="6" t="str">
        <f t="shared" si="32"/>
        <v>SUBCUENTA</v>
      </c>
    </row>
    <row r="2119" spans="1:3" x14ac:dyDescent="0.25">
      <c r="A2119" s="13">
        <v>530510</v>
      </c>
      <c r="B2119" s="5" t="s">
        <v>977</v>
      </c>
      <c r="C2119" s="6" t="str">
        <f t="shared" si="32"/>
        <v>SUBCUENTA</v>
      </c>
    </row>
    <row r="2120" spans="1:3" x14ac:dyDescent="0.25">
      <c r="A2120" s="13">
        <v>530515</v>
      </c>
      <c r="B2120" s="5" t="s">
        <v>170</v>
      </c>
      <c r="C2120" s="6" t="str">
        <f t="shared" si="32"/>
        <v>SUBCUENTA</v>
      </c>
    </row>
    <row r="2121" spans="1:3" x14ac:dyDescent="0.25">
      <c r="A2121" s="13">
        <v>530520</v>
      </c>
      <c r="B2121" s="5" t="s">
        <v>169</v>
      </c>
      <c r="C2121" s="6" t="str">
        <f t="shared" si="32"/>
        <v>SUBCUENTA</v>
      </c>
    </row>
    <row r="2122" spans="1:3" x14ac:dyDescent="0.25">
      <c r="A2122" s="13">
        <v>530525</v>
      </c>
      <c r="B2122" s="5" t="s">
        <v>1039</v>
      </c>
      <c r="C2122" s="6" t="str">
        <f t="shared" si="32"/>
        <v>SUBCUENTA</v>
      </c>
    </row>
    <row r="2123" spans="1:3" x14ac:dyDescent="0.25">
      <c r="A2123" s="13">
        <v>530530</v>
      </c>
      <c r="B2123" s="5" t="s">
        <v>1237</v>
      </c>
      <c r="C2123" s="6" t="str">
        <f t="shared" si="32"/>
        <v>SUBCUENTA</v>
      </c>
    </row>
    <row r="2124" spans="1:3" x14ac:dyDescent="0.25">
      <c r="A2124" s="13">
        <v>530535</v>
      </c>
      <c r="B2124" s="5" t="s">
        <v>1042</v>
      </c>
      <c r="C2124" s="6" t="str">
        <f t="shared" si="32"/>
        <v>SUBCUENTA</v>
      </c>
    </row>
    <row r="2125" spans="1:3" x14ac:dyDescent="0.25">
      <c r="A2125" s="13">
        <v>530540</v>
      </c>
      <c r="B2125" s="5" t="s">
        <v>1238</v>
      </c>
      <c r="C2125" s="6" t="str">
        <f t="shared" si="32"/>
        <v>SUBCUENTA</v>
      </c>
    </row>
    <row r="2126" spans="1:3" x14ac:dyDescent="0.25">
      <c r="A2126" s="13">
        <v>530545</v>
      </c>
      <c r="B2126" s="5" t="s">
        <v>1239</v>
      </c>
      <c r="C2126" s="6" t="str">
        <f t="shared" si="32"/>
        <v>SUBCUENTA</v>
      </c>
    </row>
    <row r="2127" spans="1:3" x14ac:dyDescent="0.25">
      <c r="A2127" s="13">
        <v>530595</v>
      </c>
      <c r="B2127" s="5" t="s">
        <v>59</v>
      </c>
      <c r="C2127" s="6" t="str">
        <f t="shared" si="32"/>
        <v>SUBCUENTA</v>
      </c>
    </row>
    <row r="2128" spans="1:3" x14ac:dyDescent="0.25">
      <c r="A2128" s="13">
        <v>530599</v>
      </c>
      <c r="B2128" s="5" t="s">
        <v>52</v>
      </c>
      <c r="C2128" s="6" t="str">
        <f t="shared" si="32"/>
        <v>SUBCUENTA</v>
      </c>
    </row>
    <row r="2129" spans="1:3" x14ac:dyDescent="0.25">
      <c r="A2129" s="13">
        <v>5310</v>
      </c>
      <c r="B2129" s="5" t="s">
        <v>1240</v>
      </c>
      <c r="C2129" s="6" t="str">
        <f t="shared" si="32"/>
        <v>CUENTA</v>
      </c>
    </row>
    <row r="2130" spans="1:3" x14ac:dyDescent="0.25">
      <c r="A2130" s="13">
        <v>531005</v>
      </c>
      <c r="B2130" s="5" t="s">
        <v>974</v>
      </c>
      <c r="C2130" s="6" t="str">
        <f t="shared" si="32"/>
        <v>SUBCUENTA</v>
      </c>
    </row>
    <row r="2131" spans="1:3" x14ac:dyDescent="0.25">
      <c r="A2131" s="13">
        <v>531010</v>
      </c>
      <c r="B2131" s="5" t="s">
        <v>1241</v>
      </c>
      <c r="C2131" s="6" t="str">
        <f t="shared" si="32"/>
        <v>SUBCUENTA</v>
      </c>
    </row>
    <row r="2132" spans="1:3" x14ac:dyDescent="0.25">
      <c r="A2132" s="13">
        <v>531015</v>
      </c>
      <c r="B2132" s="5" t="s">
        <v>1242</v>
      </c>
      <c r="C2132" s="6" t="str">
        <f t="shared" si="32"/>
        <v>SUBCUENTA</v>
      </c>
    </row>
    <row r="2133" spans="1:3" x14ac:dyDescent="0.25">
      <c r="A2133" s="13">
        <v>531020</v>
      </c>
      <c r="B2133" s="5" t="s">
        <v>1243</v>
      </c>
      <c r="C2133" s="6" t="str">
        <f t="shared" si="32"/>
        <v>SUBCUENTA</v>
      </c>
    </row>
    <row r="2134" spans="1:3" x14ac:dyDescent="0.25">
      <c r="A2134" s="13">
        <v>531025</v>
      </c>
      <c r="B2134" s="5" t="s">
        <v>1244</v>
      </c>
      <c r="C2134" s="6" t="str">
        <f t="shared" si="32"/>
        <v>SUBCUENTA</v>
      </c>
    </row>
    <row r="2135" spans="1:3" x14ac:dyDescent="0.25">
      <c r="A2135" s="13">
        <v>531030</v>
      </c>
      <c r="B2135" s="5" t="s">
        <v>1245</v>
      </c>
      <c r="C2135" s="6" t="str">
        <f t="shared" si="32"/>
        <v>SUBCUENTA</v>
      </c>
    </row>
    <row r="2136" spans="1:3" x14ac:dyDescent="0.25">
      <c r="A2136" s="13">
        <v>531035</v>
      </c>
      <c r="B2136" s="5" t="s">
        <v>1246</v>
      </c>
      <c r="C2136" s="6" t="str">
        <f t="shared" si="32"/>
        <v>SUBCUENTA</v>
      </c>
    </row>
    <row r="2137" spans="1:3" x14ac:dyDescent="0.25">
      <c r="A2137" s="13">
        <v>531040</v>
      </c>
      <c r="B2137" s="5" t="s">
        <v>1247</v>
      </c>
      <c r="C2137" s="6" t="str">
        <f t="shared" si="32"/>
        <v>SUBCUENTA</v>
      </c>
    </row>
    <row r="2138" spans="1:3" x14ac:dyDescent="0.25">
      <c r="A2138" s="13">
        <v>531095</v>
      </c>
      <c r="B2138" s="5" t="s">
        <v>59</v>
      </c>
      <c r="C2138" s="6" t="str">
        <f t="shared" si="32"/>
        <v>SUBCUENTA</v>
      </c>
    </row>
    <row r="2139" spans="1:3" x14ac:dyDescent="0.25">
      <c r="A2139" s="13">
        <v>531099</v>
      </c>
      <c r="B2139" s="5" t="s">
        <v>52</v>
      </c>
      <c r="C2139" s="6" t="str">
        <f t="shared" si="32"/>
        <v>SUBCUENTA</v>
      </c>
    </row>
    <row r="2140" spans="1:3" x14ac:dyDescent="0.25">
      <c r="A2140" s="13">
        <v>5315</v>
      </c>
      <c r="B2140" s="5" t="s">
        <v>1248</v>
      </c>
      <c r="C2140" s="6" t="str">
        <f t="shared" si="32"/>
        <v>CUENTA</v>
      </c>
    </row>
    <row r="2141" spans="1:3" x14ac:dyDescent="0.25">
      <c r="A2141" s="13">
        <v>531505</v>
      </c>
      <c r="B2141" s="5" t="s">
        <v>1249</v>
      </c>
      <c r="C2141" s="6" t="str">
        <f t="shared" ref="C2141:C2204" si="33">IF(LEN(A2141)=1,"CLASE",IF(LEN(A2141)=2,"GRUPO",IF(LEN(A2141)=4,"CUENTA",IF(LEN(A2141)=6,"SUBCUENTA",""))))</f>
        <v>SUBCUENTA</v>
      </c>
    </row>
    <row r="2142" spans="1:3" x14ac:dyDescent="0.25">
      <c r="A2142" s="13">
        <v>531510</v>
      </c>
      <c r="B2142" s="5" t="s">
        <v>1250</v>
      </c>
      <c r="C2142" s="6" t="str">
        <f t="shared" si="33"/>
        <v>SUBCUENTA</v>
      </c>
    </row>
    <row r="2143" spans="1:3" x14ac:dyDescent="0.25">
      <c r="A2143" s="13">
        <v>531515</v>
      </c>
      <c r="B2143" s="5" t="s">
        <v>1251</v>
      </c>
      <c r="C2143" s="6" t="str">
        <f t="shared" si="33"/>
        <v>SUBCUENTA</v>
      </c>
    </row>
    <row r="2144" spans="1:3" x14ac:dyDescent="0.25">
      <c r="A2144" s="13">
        <v>531520</v>
      </c>
      <c r="B2144" s="5" t="s">
        <v>1252</v>
      </c>
      <c r="C2144" s="6" t="str">
        <f t="shared" si="33"/>
        <v>SUBCUENTA</v>
      </c>
    </row>
    <row r="2145" spans="1:3" x14ac:dyDescent="0.25">
      <c r="A2145" s="13">
        <v>531595</v>
      </c>
      <c r="B2145" s="5" t="s">
        <v>59</v>
      </c>
      <c r="C2145" s="6" t="str">
        <f t="shared" si="33"/>
        <v>SUBCUENTA</v>
      </c>
    </row>
    <row r="2146" spans="1:3" x14ac:dyDescent="0.25">
      <c r="A2146" s="13">
        <v>531599</v>
      </c>
      <c r="B2146" s="5" t="s">
        <v>52</v>
      </c>
      <c r="C2146" s="6" t="str">
        <f t="shared" si="33"/>
        <v>SUBCUENTA</v>
      </c>
    </row>
    <row r="2147" spans="1:3" x14ac:dyDescent="0.25">
      <c r="A2147" s="13">
        <v>5395</v>
      </c>
      <c r="B2147" s="5" t="s">
        <v>1253</v>
      </c>
      <c r="C2147" s="6" t="str">
        <f t="shared" si="33"/>
        <v>CUENTA</v>
      </c>
    </row>
    <row r="2148" spans="1:3" x14ac:dyDescent="0.25">
      <c r="A2148" s="13">
        <v>539505</v>
      </c>
      <c r="B2148" s="5" t="s">
        <v>1254</v>
      </c>
      <c r="C2148" s="6" t="str">
        <f t="shared" si="33"/>
        <v>SUBCUENTA</v>
      </c>
    </row>
    <row r="2149" spans="1:3" x14ac:dyDescent="0.25">
      <c r="A2149" s="13">
        <v>539510</v>
      </c>
      <c r="B2149" s="5" t="s">
        <v>1255</v>
      </c>
      <c r="C2149" s="6" t="str">
        <f t="shared" si="33"/>
        <v>SUBCUENTA</v>
      </c>
    </row>
    <row r="2150" spans="1:3" x14ac:dyDescent="0.25">
      <c r="A2150" s="13">
        <v>539515</v>
      </c>
      <c r="B2150" s="5" t="s">
        <v>685</v>
      </c>
      <c r="C2150" s="6" t="str">
        <f t="shared" si="33"/>
        <v>SUBCUENTA</v>
      </c>
    </row>
    <row r="2151" spans="1:3" x14ac:dyDescent="0.25">
      <c r="A2151" s="13">
        <v>539520</v>
      </c>
      <c r="B2151" s="5" t="s">
        <v>1256</v>
      </c>
      <c r="C2151" s="6" t="str">
        <f t="shared" si="33"/>
        <v>SUBCUENTA</v>
      </c>
    </row>
    <row r="2152" spans="1:3" x14ac:dyDescent="0.25">
      <c r="A2152" s="13">
        <v>539525</v>
      </c>
      <c r="B2152" s="5" t="s">
        <v>729</v>
      </c>
      <c r="C2152" s="6" t="str">
        <f t="shared" si="33"/>
        <v>SUBCUENTA</v>
      </c>
    </row>
    <row r="2153" spans="1:3" x14ac:dyDescent="0.25">
      <c r="A2153" s="13">
        <v>539530</v>
      </c>
      <c r="B2153" s="5" t="s">
        <v>1257</v>
      </c>
      <c r="C2153" s="6" t="str">
        <f t="shared" si="33"/>
        <v>SUBCUENTA</v>
      </c>
    </row>
    <row r="2154" spans="1:3" x14ac:dyDescent="0.25">
      <c r="A2154" s="13">
        <v>539535</v>
      </c>
      <c r="B2154" s="5" t="s">
        <v>1258</v>
      </c>
      <c r="C2154" s="6" t="str">
        <f t="shared" si="33"/>
        <v>SUBCUENTA</v>
      </c>
    </row>
    <row r="2155" spans="1:3" x14ac:dyDescent="0.25">
      <c r="A2155" s="13">
        <v>539595</v>
      </c>
      <c r="B2155" s="5" t="s">
        <v>59</v>
      </c>
      <c r="C2155" s="6" t="str">
        <f t="shared" si="33"/>
        <v>SUBCUENTA</v>
      </c>
    </row>
    <row r="2156" spans="1:3" x14ac:dyDescent="0.25">
      <c r="A2156" s="13">
        <v>539599</v>
      </c>
      <c r="B2156" s="5" t="s">
        <v>52</v>
      </c>
      <c r="C2156" s="6" t="str">
        <f t="shared" si="33"/>
        <v>SUBCUENTA</v>
      </c>
    </row>
    <row r="2157" spans="1:3" x14ac:dyDescent="0.25">
      <c r="A2157" s="13">
        <v>54</v>
      </c>
      <c r="B2157" s="5" t="s">
        <v>1259</v>
      </c>
      <c r="C2157" s="6" t="str">
        <f t="shared" si="33"/>
        <v>GRUPO</v>
      </c>
    </row>
    <row r="2158" spans="1:3" x14ac:dyDescent="0.25">
      <c r="A2158" s="13">
        <v>5405</v>
      </c>
      <c r="B2158" s="5" t="s">
        <v>1259</v>
      </c>
      <c r="C2158" s="6" t="str">
        <f t="shared" si="33"/>
        <v>CUENTA</v>
      </c>
    </row>
    <row r="2159" spans="1:3" x14ac:dyDescent="0.25">
      <c r="A2159" s="13">
        <v>540505</v>
      </c>
      <c r="B2159" s="5" t="s">
        <v>1259</v>
      </c>
      <c r="C2159" s="6" t="str">
        <f t="shared" si="33"/>
        <v>SUBCUENTA</v>
      </c>
    </row>
    <row r="2160" spans="1:3" x14ac:dyDescent="0.25">
      <c r="A2160" s="13">
        <v>59</v>
      </c>
      <c r="B2160" s="5" t="s">
        <v>1260</v>
      </c>
      <c r="C2160" s="6" t="str">
        <f t="shared" si="33"/>
        <v>GRUPO</v>
      </c>
    </row>
    <row r="2161" spans="1:3" x14ac:dyDescent="0.25">
      <c r="A2161" s="13">
        <v>5905</v>
      </c>
      <c r="B2161" s="5" t="s">
        <v>1260</v>
      </c>
      <c r="C2161" s="6" t="str">
        <f t="shared" si="33"/>
        <v>CUENTA</v>
      </c>
    </row>
    <row r="2162" spans="1:3" x14ac:dyDescent="0.25">
      <c r="A2162" s="13">
        <v>590505</v>
      </c>
      <c r="B2162" s="5" t="s">
        <v>1260</v>
      </c>
      <c r="C2162" s="6" t="str">
        <f t="shared" si="33"/>
        <v>SUBCUENTA</v>
      </c>
    </row>
    <row r="2163" spans="1:3" x14ac:dyDescent="0.25">
      <c r="A2163" s="13">
        <v>6</v>
      </c>
      <c r="B2163" s="5" t="s">
        <v>1261</v>
      </c>
      <c r="C2163" s="6" t="str">
        <f t="shared" si="33"/>
        <v>CLASE</v>
      </c>
    </row>
    <row r="2164" spans="1:3" x14ac:dyDescent="0.25">
      <c r="A2164" s="13">
        <v>61</v>
      </c>
      <c r="B2164" s="5" t="s">
        <v>1262</v>
      </c>
      <c r="C2164" s="6" t="str">
        <f t="shared" si="33"/>
        <v>GRUPO</v>
      </c>
    </row>
    <row r="2165" spans="1:3" x14ac:dyDescent="0.25">
      <c r="A2165" s="13">
        <v>6105</v>
      </c>
      <c r="B2165" s="5" t="s">
        <v>38</v>
      </c>
      <c r="C2165" s="6" t="str">
        <f t="shared" si="33"/>
        <v>CUENTA</v>
      </c>
    </row>
    <row r="2166" spans="1:3" x14ac:dyDescent="0.25">
      <c r="A2166" s="13">
        <v>610505</v>
      </c>
      <c r="B2166" s="5" t="s">
        <v>786</v>
      </c>
      <c r="C2166" s="6" t="str">
        <f t="shared" si="33"/>
        <v>SUBCUENTA</v>
      </c>
    </row>
    <row r="2167" spans="1:3" x14ac:dyDescent="0.25">
      <c r="A2167" s="13">
        <v>610510</v>
      </c>
      <c r="B2167" s="5" t="s">
        <v>787</v>
      </c>
      <c r="C2167" s="6" t="str">
        <f t="shared" si="33"/>
        <v>SUBCUENTA</v>
      </c>
    </row>
    <row r="2168" spans="1:3" x14ac:dyDescent="0.25">
      <c r="A2168" s="13">
        <v>610515</v>
      </c>
      <c r="B2168" s="5" t="s">
        <v>788</v>
      </c>
      <c r="C2168" s="6" t="str">
        <f t="shared" si="33"/>
        <v>SUBCUENTA</v>
      </c>
    </row>
    <row r="2169" spans="1:3" x14ac:dyDescent="0.25">
      <c r="A2169" s="13">
        <v>610520</v>
      </c>
      <c r="B2169" s="5" t="s">
        <v>789</v>
      </c>
      <c r="C2169" s="6" t="str">
        <f t="shared" si="33"/>
        <v>SUBCUENTA</v>
      </c>
    </row>
    <row r="2170" spans="1:3" x14ac:dyDescent="0.25">
      <c r="A2170" s="13">
        <v>610525</v>
      </c>
      <c r="B2170" s="5" t="s">
        <v>790</v>
      </c>
      <c r="C2170" s="6" t="str">
        <f t="shared" si="33"/>
        <v>SUBCUENTA</v>
      </c>
    </row>
    <row r="2171" spans="1:3" x14ac:dyDescent="0.25">
      <c r="A2171" s="13">
        <v>610530</v>
      </c>
      <c r="B2171" s="5" t="s">
        <v>791</v>
      </c>
      <c r="C2171" s="6" t="str">
        <f t="shared" si="33"/>
        <v>SUBCUENTA</v>
      </c>
    </row>
    <row r="2172" spans="1:3" x14ac:dyDescent="0.25">
      <c r="A2172" s="13">
        <v>610535</v>
      </c>
      <c r="B2172" s="5" t="s">
        <v>792</v>
      </c>
      <c r="C2172" s="6" t="str">
        <f t="shared" si="33"/>
        <v>SUBCUENTA</v>
      </c>
    </row>
    <row r="2173" spans="1:3" x14ac:dyDescent="0.25">
      <c r="A2173" s="13">
        <v>610540</v>
      </c>
      <c r="B2173" s="5" t="s">
        <v>793</v>
      </c>
      <c r="C2173" s="6" t="str">
        <f t="shared" si="33"/>
        <v>SUBCUENTA</v>
      </c>
    </row>
    <row r="2174" spans="1:3" x14ac:dyDescent="0.25">
      <c r="A2174" s="13">
        <v>610545</v>
      </c>
      <c r="B2174" s="5" t="s">
        <v>794</v>
      </c>
      <c r="C2174" s="6" t="str">
        <f t="shared" si="33"/>
        <v>SUBCUENTA</v>
      </c>
    </row>
    <row r="2175" spans="1:3" x14ac:dyDescent="0.25">
      <c r="A2175" s="13">
        <v>610550</v>
      </c>
      <c r="B2175" s="5" t="s">
        <v>795</v>
      </c>
      <c r="C2175" s="6" t="str">
        <f t="shared" si="33"/>
        <v>SUBCUENTA</v>
      </c>
    </row>
    <row r="2176" spans="1:3" x14ac:dyDescent="0.25">
      <c r="A2176" s="13">
        <v>610555</v>
      </c>
      <c r="B2176" s="5" t="s">
        <v>796</v>
      </c>
      <c r="C2176" s="6" t="str">
        <f t="shared" si="33"/>
        <v>SUBCUENTA</v>
      </c>
    </row>
    <row r="2177" spans="1:3" x14ac:dyDescent="0.25">
      <c r="A2177" s="13">
        <v>610560</v>
      </c>
      <c r="B2177" s="5" t="s">
        <v>797</v>
      </c>
      <c r="C2177" s="6" t="str">
        <f t="shared" si="33"/>
        <v>SUBCUENTA</v>
      </c>
    </row>
    <row r="2178" spans="1:3" x14ac:dyDescent="0.25">
      <c r="A2178" s="13">
        <v>610565</v>
      </c>
      <c r="B2178" s="5" t="s">
        <v>798</v>
      </c>
      <c r="C2178" s="6" t="str">
        <f t="shared" si="33"/>
        <v>SUBCUENTA</v>
      </c>
    </row>
    <row r="2179" spans="1:3" x14ac:dyDescent="0.25">
      <c r="A2179" s="13">
        <v>610570</v>
      </c>
      <c r="B2179" s="5" t="s">
        <v>799</v>
      </c>
      <c r="C2179" s="6" t="str">
        <f t="shared" si="33"/>
        <v>SUBCUENTA</v>
      </c>
    </row>
    <row r="2180" spans="1:3" x14ac:dyDescent="0.25">
      <c r="A2180" s="13">
        <v>610575</v>
      </c>
      <c r="B2180" s="5" t="s">
        <v>800</v>
      </c>
      <c r="C2180" s="6" t="str">
        <f t="shared" si="33"/>
        <v>SUBCUENTA</v>
      </c>
    </row>
    <row r="2181" spans="1:3" x14ac:dyDescent="0.25">
      <c r="A2181" s="13">
        <v>610580</v>
      </c>
      <c r="B2181" s="5" t="s">
        <v>801</v>
      </c>
      <c r="C2181" s="6" t="str">
        <f t="shared" si="33"/>
        <v>SUBCUENTA</v>
      </c>
    </row>
    <row r="2182" spans="1:3" x14ac:dyDescent="0.25">
      <c r="A2182" s="13">
        <v>610599</v>
      </c>
      <c r="B2182" s="5" t="s">
        <v>52</v>
      </c>
      <c r="C2182" s="6" t="str">
        <f t="shared" si="33"/>
        <v>SUBCUENTA</v>
      </c>
    </row>
    <row r="2183" spans="1:3" x14ac:dyDescent="0.25">
      <c r="A2183" s="13">
        <v>6110</v>
      </c>
      <c r="B2183" s="5" t="s">
        <v>39</v>
      </c>
      <c r="C2183" s="6" t="str">
        <f t="shared" si="33"/>
        <v>CUENTA</v>
      </c>
    </row>
    <row r="2184" spans="1:3" x14ac:dyDescent="0.25">
      <c r="A2184" s="13">
        <v>611005</v>
      </c>
      <c r="B2184" s="5" t="s">
        <v>802</v>
      </c>
      <c r="C2184" s="6" t="str">
        <f t="shared" si="33"/>
        <v>SUBCUENTA</v>
      </c>
    </row>
    <row r="2185" spans="1:3" x14ac:dyDescent="0.25">
      <c r="A2185" s="13">
        <v>611010</v>
      </c>
      <c r="B2185" s="5" t="s">
        <v>803</v>
      </c>
      <c r="C2185" s="6" t="str">
        <f t="shared" si="33"/>
        <v>SUBCUENTA</v>
      </c>
    </row>
    <row r="2186" spans="1:3" x14ac:dyDescent="0.25">
      <c r="A2186" s="13">
        <v>611095</v>
      </c>
      <c r="B2186" s="5" t="s">
        <v>804</v>
      </c>
      <c r="C2186" s="6" t="str">
        <f t="shared" si="33"/>
        <v>SUBCUENTA</v>
      </c>
    </row>
    <row r="2187" spans="1:3" x14ac:dyDescent="0.25">
      <c r="A2187" s="13">
        <v>611099</v>
      </c>
      <c r="B2187" s="5" t="s">
        <v>52</v>
      </c>
      <c r="C2187" s="6" t="str">
        <f t="shared" si="33"/>
        <v>SUBCUENTA</v>
      </c>
    </row>
    <row r="2188" spans="1:3" x14ac:dyDescent="0.25">
      <c r="A2188" s="13">
        <v>6115</v>
      </c>
      <c r="B2188" s="5" t="s">
        <v>40</v>
      </c>
      <c r="C2188" s="6" t="str">
        <f t="shared" si="33"/>
        <v>CUENTA</v>
      </c>
    </row>
    <row r="2189" spans="1:3" x14ac:dyDescent="0.25">
      <c r="A2189" s="13">
        <v>611505</v>
      </c>
      <c r="B2189" s="5" t="s">
        <v>805</v>
      </c>
      <c r="C2189" s="6" t="str">
        <f t="shared" si="33"/>
        <v>SUBCUENTA</v>
      </c>
    </row>
    <row r="2190" spans="1:3" x14ac:dyDescent="0.25">
      <c r="A2190" s="13">
        <v>611510</v>
      </c>
      <c r="B2190" s="5" t="s">
        <v>806</v>
      </c>
      <c r="C2190" s="6" t="str">
        <f t="shared" si="33"/>
        <v>SUBCUENTA</v>
      </c>
    </row>
    <row r="2191" spans="1:3" x14ac:dyDescent="0.25">
      <c r="A2191" s="13">
        <v>611512</v>
      </c>
      <c r="B2191" s="5" t="s">
        <v>807</v>
      </c>
      <c r="C2191" s="6" t="str">
        <f t="shared" si="33"/>
        <v>SUBCUENTA</v>
      </c>
    </row>
    <row r="2192" spans="1:3" x14ac:dyDescent="0.25">
      <c r="A2192" s="13">
        <v>611514</v>
      </c>
      <c r="B2192" s="5" t="s">
        <v>808</v>
      </c>
      <c r="C2192" s="6" t="str">
        <f t="shared" si="33"/>
        <v>SUBCUENTA</v>
      </c>
    </row>
    <row r="2193" spans="1:3" x14ac:dyDescent="0.25">
      <c r="A2193" s="13">
        <v>611515</v>
      </c>
      <c r="B2193" s="5" t="s">
        <v>809</v>
      </c>
      <c r="C2193" s="6" t="str">
        <f t="shared" si="33"/>
        <v>SUBCUENTA</v>
      </c>
    </row>
    <row r="2194" spans="1:3" x14ac:dyDescent="0.25">
      <c r="A2194" s="13">
        <v>611520</v>
      </c>
      <c r="B2194" s="5" t="s">
        <v>810</v>
      </c>
      <c r="C2194" s="6" t="str">
        <f t="shared" si="33"/>
        <v>SUBCUENTA</v>
      </c>
    </row>
    <row r="2195" spans="1:3" x14ac:dyDescent="0.25">
      <c r="A2195" s="13">
        <v>611525</v>
      </c>
      <c r="B2195" s="5" t="s">
        <v>811</v>
      </c>
      <c r="C2195" s="6" t="str">
        <f t="shared" si="33"/>
        <v>SUBCUENTA</v>
      </c>
    </row>
    <row r="2196" spans="1:3" x14ac:dyDescent="0.25">
      <c r="A2196" s="13">
        <v>611527</v>
      </c>
      <c r="B2196" s="5" t="s">
        <v>812</v>
      </c>
      <c r="C2196" s="6" t="str">
        <f t="shared" si="33"/>
        <v>SUBCUENTA</v>
      </c>
    </row>
    <row r="2197" spans="1:3" x14ac:dyDescent="0.25">
      <c r="A2197" s="13">
        <v>611528</v>
      </c>
      <c r="B2197" s="5" t="s">
        <v>813</v>
      </c>
      <c r="C2197" s="6" t="str">
        <f t="shared" si="33"/>
        <v>SUBCUENTA</v>
      </c>
    </row>
    <row r="2198" spans="1:3" x14ac:dyDescent="0.25">
      <c r="A2198" s="13">
        <v>611530</v>
      </c>
      <c r="B2198" s="5" t="s">
        <v>814</v>
      </c>
      <c r="C2198" s="6" t="str">
        <f t="shared" si="33"/>
        <v>SUBCUENTA</v>
      </c>
    </row>
    <row r="2199" spans="1:3" x14ac:dyDescent="0.25">
      <c r="A2199" s="13">
        <v>611532</v>
      </c>
      <c r="B2199" s="5" t="s">
        <v>815</v>
      </c>
      <c r="C2199" s="6" t="str">
        <f t="shared" si="33"/>
        <v>SUBCUENTA</v>
      </c>
    </row>
    <row r="2200" spans="1:3" x14ac:dyDescent="0.25">
      <c r="A2200" s="13">
        <v>611595</v>
      </c>
      <c r="B2200" s="5" t="s">
        <v>804</v>
      </c>
      <c r="C2200" s="6" t="str">
        <f t="shared" si="33"/>
        <v>SUBCUENTA</v>
      </c>
    </row>
    <row r="2201" spans="1:3" x14ac:dyDescent="0.25">
      <c r="A2201" s="13">
        <v>611599</v>
      </c>
      <c r="B2201" s="5" t="s">
        <v>52</v>
      </c>
      <c r="C2201" s="6" t="str">
        <f t="shared" si="33"/>
        <v>SUBCUENTA</v>
      </c>
    </row>
    <row r="2202" spans="1:3" x14ac:dyDescent="0.25">
      <c r="A2202" s="13">
        <v>6120</v>
      </c>
      <c r="B2202" s="5" t="s">
        <v>816</v>
      </c>
      <c r="C2202" s="6" t="str">
        <f t="shared" si="33"/>
        <v>CUENTA</v>
      </c>
    </row>
    <row r="2203" spans="1:3" x14ac:dyDescent="0.25">
      <c r="A2203" s="13">
        <v>612001</v>
      </c>
      <c r="B2203" s="5" t="s">
        <v>817</v>
      </c>
      <c r="C2203" s="6" t="str">
        <f t="shared" si="33"/>
        <v>SUBCUENTA</v>
      </c>
    </row>
    <row r="2204" spans="1:3" x14ac:dyDescent="0.25">
      <c r="A2204" s="13">
        <v>612002</v>
      </c>
      <c r="B2204" s="5" t="s">
        <v>818</v>
      </c>
      <c r="C2204" s="6" t="str">
        <f t="shared" si="33"/>
        <v>SUBCUENTA</v>
      </c>
    </row>
    <row r="2205" spans="1:3" x14ac:dyDescent="0.25">
      <c r="A2205" s="13">
        <v>612003</v>
      </c>
      <c r="B2205" s="5" t="s">
        <v>819</v>
      </c>
      <c r="C2205" s="6" t="str">
        <f t="shared" ref="C2205:C2268" si="34">IF(LEN(A2205)=1,"CLASE",IF(LEN(A2205)=2,"GRUPO",IF(LEN(A2205)=4,"CUENTA",IF(LEN(A2205)=6,"SUBCUENTA",""))))</f>
        <v>SUBCUENTA</v>
      </c>
    </row>
    <row r="2206" spans="1:3" x14ac:dyDescent="0.25">
      <c r="A2206" s="13">
        <v>612004</v>
      </c>
      <c r="B2206" s="5" t="s">
        <v>820</v>
      </c>
      <c r="C2206" s="6" t="str">
        <f t="shared" si="34"/>
        <v>SUBCUENTA</v>
      </c>
    </row>
    <row r="2207" spans="1:3" x14ac:dyDescent="0.25">
      <c r="A2207" s="13">
        <v>612005</v>
      </c>
      <c r="B2207" s="5" t="s">
        <v>821</v>
      </c>
      <c r="C2207" s="6" t="str">
        <f t="shared" si="34"/>
        <v>SUBCUENTA</v>
      </c>
    </row>
    <row r="2208" spans="1:3" x14ac:dyDescent="0.25">
      <c r="A2208" s="13">
        <v>612006</v>
      </c>
      <c r="B2208" s="5" t="s">
        <v>822</v>
      </c>
      <c r="C2208" s="6" t="str">
        <f t="shared" si="34"/>
        <v>SUBCUENTA</v>
      </c>
    </row>
    <row r="2209" spans="1:3" x14ac:dyDescent="0.25">
      <c r="A2209" s="13">
        <v>612007</v>
      </c>
      <c r="B2209" s="5" t="s">
        <v>823</v>
      </c>
      <c r="C2209" s="6" t="str">
        <f t="shared" si="34"/>
        <v>SUBCUENTA</v>
      </c>
    </row>
    <row r="2210" spans="1:3" x14ac:dyDescent="0.25">
      <c r="A2210" s="13">
        <v>612008</v>
      </c>
      <c r="B2210" s="5" t="s">
        <v>824</v>
      </c>
      <c r="C2210" s="6" t="str">
        <f t="shared" si="34"/>
        <v>SUBCUENTA</v>
      </c>
    </row>
    <row r="2211" spans="1:3" x14ac:dyDescent="0.25">
      <c r="A2211" s="13">
        <v>612009</v>
      </c>
      <c r="B2211" s="5" t="s">
        <v>825</v>
      </c>
      <c r="C2211" s="6" t="str">
        <f t="shared" si="34"/>
        <v>SUBCUENTA</v>
      </c>
    </row>
    <row r="2212" spans="1:3" x14ac:dyDescent="0.25">
      <c r="A2212" s="13">
        <v>612010</v>
      </c>
      <c r="B2212" s="5" t="s">
        <v>826</v>
      </c>
      <c r="C2212" s="6" t="str">
        <f t="shared" si="34"/>
        <v>SUBCUENTA</v>
      </c>
    </row>
    <row r="2213" spans="1:3" x14ac:dyDescent="0.25">
      <c r="A2213" s="13">
        <v>612011</v>
      </c>
      <c r="B2213" s="5" t="s">
        <v>827</v>
      </c>
      <c r="C2213" s="6" t="str">
        <f t="shared" si="34"/>
        <v>SUBCUENTA</v>
      </c>
    </row>
    <row r="2214" spans="1:3" x14ac:dyDescent="0.25">
      <c r="A2214" s="13">
        <v>612012</v>
      </c>
      <c r="B2214" s="5" t="s">
        <v>828</v>
      </c>
      <c r="C2214" s="6" t="str">
        <f t="shared" si="34"/>
        <v>SUBCUENTA</v>
      </c>
    </row>
    <row r="2215" spans="1:3" x14ac:dyDescent="0.25">
      <c r="A2215" s="13">
        <v>612013</v>
      </c>
      <c r="B2215" s="5" t="s">
        <v>829</v>
      </c>
      <c r="C2215" s="6" t="str">
        <f t="shared" si="34"/>
        <v>SUBCUENTA</v>
      </c>
    </row>
    <row r="2216" spans="1:3" x14ac:dyDescent="0.25">
      <c r="A2216" s="13">
        <v>612014</v>
      </c>
      <c r="B2216" s="5" t="s">
        <v>830</v>
      </c>
      <c r="C2216" s="6" t="str">
        <f t="shared" si="34"/>
        <v>SUBCUENTA</v>
      </c>
    </row>
    <row r="2217" spans="1:3" x14ac:dyDescent="0.25">
      <c r="A2217" s="13">
        <v>612015</v>
      </c>
      <c r="B2217" s="5" t="s">
        <v>831</v>
      </c>
      <c r="C2217" s="6" t="str">
        <f t="shared" si="34"/>
        <v>SUBCUENTA</v>
      </c>
    </row>
    <row r="2218" spans="1:3" x14ac:dyDescent="0.25">
      <c r="A2218" s="13">
        <v>612016</v>
      </c>
      <c r="B2218" s="5" t="s">
        <v>832</v>
      </c>
      <c r="C2218" s="6" t="str">
        <f t="shared" si="34"/>
        <v>SUBCUENTA</v>
      </c>
    </row>
    <row r="2219" spans="1:3" x14ac:dyDescent="0.25">
      <c r="A2219" s="13">
        <v>612017</v>
      </c>
      <c r="B2219" s="5" t="s">
        <v>833</v>
      </c>
      <c r="C2219" s="6" t="str">
        <f t="shared" si="34"/>
        <v>SUBCUENTA</v>
      </c>
    </row>
    <row r="2220" spans="1:3" x14ac:dyDescent="0.25">
      <c r="A2220" s="13">
        <v>612018</v>
      </c>
      <c r="B2220" s="5" t="s">
        <v>834</v>
      </c>
      <c r="C2220" s="6" t="str">
        <f t="shared" si="34"/>
        <v>SUBCUENTA</v>
      </c>
    </row>
    <row r="2221" spans="1:3" x14ac:dyDescent="0.25">
      <c r="A2221" s="13">
        <v>612019</v>
      </c>
      <c r="B2221" s="5" t="s">
        <v>835</v>
      </c>
      <c r="C2221" s="6" t="str">
        <f t="shared" si="34"/>
        <v>SUBCUENTA</v>
      </c>
    </row>
    <row r="2222" spans="1:3" x14ac:dyDescent="0.25">
      <c r="A2222" s="13">
        <v>612020</v>
      </c>
      <c r="B2222" s="5" t="s">
        <v>836</v>
      </c>
      <c r="C2222" s="6" t="str">
        <f t="shared" si="34"/>
        <v>SUBCUENTA</v>
      </c>
    </row>
    <row r="2223" spans="1:3" x14ac:dyDescent="0.25">
      <c r="A2223" s="13">
        <v>612021</v>
      </c>
      <c r="B2223" s="5" t="s">
        <v>837</v>
      </c>
      <c r="C2223" s="6" t="str">
        <f t="shared" si="34"/>
        <v>SUBCUENTA</v>
      </c>
    </row>
    <row r="2224" spans="1:3" x14ac:dyDescent="0.25">
      <c r="A2224" s="13">
        <v>612022</v>
      </c>
      <c r="B2224" s="5" t="s">
        <v>838</v>
      </c>
      <c r="C2224" s="6" t="str">
        <f t="shared" si="34"/>
        <v>SUBCUENTA</v>
      </c>
    </row>
    <row r="2225" spans="1:3" x14ac:dyDescent="0.25">
      <c r="A2225" s="13">
        <v>612023</v>
      </c>
      <c r="B2225" s="5" t="s">
        <v>839</v>
      </c>
      <c r="C2225" s="6" t="str">
        <f t="shared" si="34"/>
        <v>SUBCUENTA</v>
      </c>
    </row>
    <row r="2226" spans="1:3" x14ac:dyDescent="0.25">
      <c r="A2226" s="13">
        <v>612024</v>
      </c>
      <c r="B2226" s="5" t="s">
        <v>840</v>
      </c>
      <c r="C2226" s="6" t="str">
        <f t="shared" si="34"/>
        <v>SUBCUENTA</v>
      </c>
    </row>
    <row r="2227" spans="1:3" x14ac:dyDescent="0.25">
      <c r="A2227" s="13">
        <v>612025</v>
      </c>
      <c r="B2227" s="5" t="s">
        <v>841</v>
      </c>
      <c r="C2227" s="6" t="str">
        <f t="shared" si="34"/>
        <v>SUBCUENTA</v>
      </c>
    </row>
    <row r="2228" spans="1:3" x14ac:dyDescent="0.25">
      <c r="A2228" s="13">
        <v>612026</v>
      </c>
      <c r="B2228" s="5" t="s">
        <v>842</v>
      </c>
      <c r="C2228" s="6" t="str">
        <f t="shared" si="34"/>
        <v>SUBCUENTA</v>
      </c>
    </row>
    <row r="2229" spans="1:3" x14ac:dyDescent="0.25">
      <c r="A2229" s="13">
        <v>612027</v>
      </c>
      <c r="B2229" s="5" t="s">
        <v>843</v>
      </c>
      <c r="C2229" s="6" t="str">
        <f t="shared" si="34"/>
        <v>SUBCUENTA</v>
      </c>
    </row>
    <row r="2230" spans="1:3" x14ac:dyDescent="0.25">
      <c r="A2230" s="13">
        <v>612028</v>
      </c>
      <c r="B2230" s="5" t="s">
        <v>844</v>
      </c>
      <c r="C2230" s="6" t="str">
        <f t="shared" si="34"/>
        <v>SUBCUENTA</v>
      </c>
    </row>
    <row r="2231" spans="1:3" x14ac:dyDescent="0.25">
      <c r="A2231" s="13">
        <v>612029</v>
      </c>
      <c r="B2231" s="5" t="s">
        <v>845</v>
      </c>
      <c r="C2231" s="6" t="str">
        <f t="shared" si="34"/>
        <v>SUBCUENTA</v>
      </c>
    </row>
    <row r="2232" spans="1:3" x14ac:dyDescent="0.25">
      <c r="A2232" s="13">
        <v>612030</v>
      </c>
      <c r="B2232" s="5" t="s">
        <v>846</v>
      </c>
      <c r="C2232" s="6" t="str">
        <f t="shared" si="34"/>
        <v>SUBCUENTA</v>
      </c>
    </row>
    <row r="2233" spans="1:3" x14ac:dyDescent="0.25">
      <c r="A2233" s="13">
        <v>612031</v>
      </c>
      <c r="B2233" s="5" t="s">
        <v>847</v>
      </c>
      <c r="C2233" s="6" t="str">
        <f t="shared" si="34"/>
        <v>SUBCUENTA</v>
      </c>
    </row>
    <row r="2234" spans="1:3" x14ac:dyDescent="0.25">
      <c r="A2234" s="13">
        <v>612032</v>
      </c>
      <c r="B2234" s="5" t="s">
        <v>848</v>
      </c>
      <c r="C2234" s="6" t="str">
        <f t="shared" si="34"/>
        <v>SUBCUENTA</v>
      </c>
    </row>
    <row r="2235" spans="1:3" x14ac:dyDescent="0.25">
      <c r="A2235" s="13">
        <v>612033</v>
      </c>
      <c r="B2235" s="5" t="s">
        <v>849</v>
      </c>
      <c r="C2235" s="6" t="str">
        <f t="shared" si="34"/>
        <v>SUBCUENTA</v>
      </c>
    </row>
    <row r="2236" spans="1:3" x14ac:dyDescent="0.25">
      <c r="A2236" s="13">
        <v>612034</v>
      </c>
      <c r="B2236" s="5" t="s">
        <v>850</v>
      </c>
      <c r="C2236" s="6" t="str">
        <f t="shared" si="34"/>
        <v>SUBCUENTA</v>
      </c>
    </row>
    <row r="2237" spans="1:3" x14ac:dyDescent="0.25">
      <c r="A2237" s="13">
        <v>612035</v>
      </c>
      <c r="B2237" s="5" t="s">
        <v>851</v>
      </c>
      <c r="C2237" s="6" t="str">
        <f t="shared" si="34"/>
        <v>SUBCUENTA</v>
      </c>
    </row>
    <row r="2238" spans="1:3" x14ac:dyDescent="0.25">
      <c r="A2238" s="13">
        <v>612036</v>
      </c>
      <c r="B2238" s="5" t="s">
        <v>852</v>
      </c>
      <c r="C2238" s="6" t="str">
        <f t="shared" si="34"/>
        <v>SUBCUENTA</v>
      </c>
    </row>
    <row r="2239" spans="1:3" x14ac:dyDescent="0.25">
      <c r="A2239" s="13">
        <v>612037</v>
      </c>
      <c r="B2239" s="5" t="s">
        <v>853</v>
      </c>
      <c r="C2239" s="6" t="str">
        <f t="shared" si="34"/>
        <v>SUBCUENTA</v>
      </c>
    </row>
    <row r="2240" spans="1:3" x14ac:dyDescent="0.25">
      <c r="A2240" s="13">
        <v>612038</v>
      </c>
      <c r="B2240" s="5" t="s">
        <v>854</v>
      </c>
      <c r="C2240" s="6" t="str">
        <f t="shared" si="34"/>
        <v>SUBCUENTA</v>
      </c>
    </row>
    <row r="2241" spans="1:3" x14ac:dyDescent="0.25">
      <c r="A2241" s="13">
        <v>612039</v>
      </c>
      <c r="B2241" s="5" t="s">
        <v>855</v>
      </c>
      <c r="C2241" s="6" t="str">
        <f t="shared" si="34"/>
        <v>SUBCUENTA</v>
      </c>
    </row>
    <row r="2242" spans="1:3" x14ac:dyDescent="0.25">
      <c r="A2242" s="13">
        <v>612040</v>
      </c>
      <c r="B2242" s="5" t="s">
        <v>856</v>
      </c>
      <c r="C2242" s="6" t="str">
        <f t="shared" si="34"/>
        <v>SUBCUENTA</v>
      </c>
    </row>
    <row r="2243" spans="1:3" x14ac:dyDescent="0.25">
      <c r="A2243" s="13">
        <v>612041</v>
      </c>
      <c r="B2243" s="5" t="s">
        <v>857</v>
      </c>
      <c r="C2243" s="6" t="str">
        <f t="shared" si="34"/>
        <v>SUBCUENTA</v>
      </c>
    </row>
    <row r="2244" spans="1:3" x14ac:dyDescent="0.25">
      <c r="A2244" s="13">
        <v>612042</v>
      </c>
      <c r="B2244" s="5" t="s">
        <v>858</v>
      </c>
      <c r="C2244" s="6" t="str">
        <f t="shared" si="34"/>
        <v>SUBCUENTA</v>
      </c>
    </row>
    <row r="2245" spans="1:3" x14ac:dyDescent="0.25">
      <c r="A2245" s="13">
        <v>612043</v>
      </c>
      <c r="B2245" s="5" t="s">
        <v>859</v>
      </c>
      <c r="C2245" s="6" t="str">
        <f t="shared" si="34"/>
        <v>SUBCUENTA</v>
      </c>
    </row>
    <row r="2246" spans="1:3" x14ac:dyDescent="0.25">
      <c r="A2246" s="13">
        <v>612044</v>
      </c>
      <c r="B2246" s="5" t="s">
        <v>860</v>
      </c>
      <c r="C2246" s="6" t="str">
        <f t="shared" si="34"/>
        <v>SUBCUENTA</v>
      </c>
    </row>
    <row r="2247" spans="1:3" x14ac:dyDescent="0.25">
      <c r="A2247" s="13">
        <v>612045</v>
      </c>
      <c r="B2247" s="5" t="s">
        <v>861</v>
      </c>
      <c r="C2247" s="6" t="str">
        <f t="shared" si="34"/>
        <v>SUBCUENTA</v>
      </c>
    </row>
    <row r="2248" spans="1:3" x14ac:dyDescent="0.25">
      <c r="A2248" s="13">
        <v>612046</v>
      </c>
      <c r="B2248" s="5" t="s">
        <v>862</v>
      </c>
      <c r="C2248" s="6" t="str">
        <f t="shared" si="34"/>
        <v>SUBCUENTA</v>
      </c>
    </row>
    <row r="2249" spans="1:3" x14ac:dyDescent="0.25">
      <c r="A2249" s="13">
        <v>612047</v>
      </c>
      <c r="B2249" s="5" t="s">
        <v>863</v>
      </c>
      <c r="C2249" s="6" t="str">
        <f t="shared" si="34"/>
        <v>SUBCUENTA</v>
      </c>
    </row>
    <row r="2250" spans="1:3" x14ac:dyDescent="0.25">
      <c r="A2250" s="13">
        <v>612048</v>
      </c>
      <c r="B2250" s="5" t="s">
        <v>864</v>
      </c>
      <c r="C2250" s="6" t="str">
        <f t="shared" si="34"/>
        <v>SUBCUENTA</v>
      </c>
    </row>
    <row r="2251" spans="1:3" x14ac:dyDescent="0.25">
      <c r="A2251" s="13">
        <v>612049</v>
      </c>
      <c r="B2251" s="5" t="s">
        <v>865</v>
      </c>
      <c r="C2251" s="6" t="str">
        <f t="shared" si="34"/>
        <v>SUBCUENTA</v>
      </c>
    </row>
    <row r="2252" spans="1:3" x14ac:dyDescent="0.25">
      <c r="A2252" s="13">
        <v>612050</v>
      </c>
      <c r="B2252" s="5" t="s">
        <v>866</v>
      </c>
      <c r="C2252" s="6" t="str">
        <f t="shared" si="34"/>
        <v>SUBCUENTA</v>
      </c>
    </row>
    <row r="2253" spans="1:3" x14ac:dyDescent="0.25">
      <c r="A2253" s="13">
        <v>612051</v>
      </c>
      <c r="B2253" s="5" t="s">
        <v>867</v>
      </c>
      <c r="C2253" s="6" t="str">
        <f t="shared" si="34"/>
        <v>SUBCUENTA</v>
      </c>
    </row>
    <row r="2254" spans="1:3" x14ac:dyDescent="0.25">
      <c r="A2254" s="13">
        <v>612052</v>
      </c>
      <c r="B2254" s="5" t="s">
        <v>868</v>
      </c>
      <c r="C2254" s="6" t="str">
        <f t="shared" si="34"/>
        <v>SUBCUENTA</v>
      </c>
    </row>
    <row r="2255" spans="1:3" x14ac:dyDescent="0.25">
      <c r="A2255" s="13">
        <v>612053</v>
      </c>
      <c r="B2255" s="5" t="s">
        <v>869</v>
      </c>
      <c r="C2255" s="6" t="str">
        <f t="shared" si="34"/>
        <v>SUBCUENTA</v>
      </c>
    </row>
    <row r="2256" spans="1:3" x14ac:dyDescent="0.25">
      <c r="A2256" s="13">
        <v>612054</v>
      </c>
      <c r="B2256" s="5" t="s">
        <v>870</v>
      </c>
      <c r="C2256" s="6" t="str">
        <f t="shared" si="34"/>
        <v>SUBCUENTA</v>
      </c>
    </row>
    <row r="2257" spans="1:3" x14ac:dyDescent="0.25">
      <c r="A2257" s="13">
        <v>612055</v>
      </c>
      <c r="B2257" s="5" t="s">
        <v>871</v>
      </c>
      <c r="C2257" s="6" t="str">
        <f t="shared" si="34"/>
        <v>SUBCUENTA</v>
      </c>
    </row>
    <row r="2258" spans="1:3" x14ac:dyDescent="0.25">
      <c r="A2258" s="13">
        <v>612056</v>
      </c>
      <c r="B2258" s="5" t="s">
        <v>872</v>
      </c>
      <c r="C2258" s="6" t="str">
        <f t="shared" si="34"/>
        <v>SUBCUENTA</v>
      </c>
    </row>
    <row r="2259" spans="1:3" x14ac:dyDescent="0.25">
      <c r="A2259" s="13">
        <v>612057</v>
      </c>
      <c r="B2259" s="5" t="s">
        <v>873</v>
      </c>
      <c r="C2259" s="6" t="str">
        <f t="shared" si="34"/>
        <v>SUBCUENTA</v>
      </c>
    </row>
    <row r="2260" spans="1:3" x14ac:dyDescent="0.25">
      <c r="A2260" s="13">
        <v>612058</v>
      </c>
      <c r="B2260" s="5" t="s">
        <v>874</v>
      </c>
      <c r="C2260" s="6" t="str">
        <f t="shared" si="34"/>
        <v>SUBCUENTA</v>
      </c>
    </row>
    <row r="2261" spans="1:3" x14ac:dyDescent="0.25">
      <c r="A2261" s="13">
        <v>612059</v>
      </c>
      <c r="B2261" s="5" t="s">
        <v>875</v>
      </c>
      <c r="C2261" s="6" t="str">
        <f t="shared" si="34"/>
        <v>SUBCUENTA</v>
      </c>
    </row>
    <row r="2262" spans="1:3" x14ac:dyDescent="0.25">
      <c r="A2262" s="13">
        <v>612060</v>
      </c>
      <c r="B2262" s="5" t="s">
        <v>876</v>
      </c>
      <c r="C2262" s="6" t="str">
        <f t="shared" si="34"/>
        <v>SUBCUENTA</v>
      </c>
    </row>
    <row r="2263" spans="1:3" x14ac:dyDescent="0.25">
      <c r="A2263" s="13">
        <v>612061</v>
      </c>
      <c r="B2263" s="5" t="s">
        <v>1263</v>
      </c>
      <c r="C2263" s="6" t="str">
        <f t="shared" si="34"/>
        <v>SUBCUENTA</v>
      </c>
    </row>
    <row r="2264" spans="1:3" x14ac:dyDescent="0.25">
      <c r="A2264" s="13">
        <v>612062</v>
      </c>
      <c r="B2264" s="5" t="s">
        <v>878</v>
      </c>
      <c r="C2264" s="6" t="str">
        <f t="shared" si="34"/>
        <v>SUBCUENTA</v>
      </c>
    </row>
    <row r="2265" spans="1:3" x14ac:dyDescent="0.25">
      <c r="A2265" s="13">
        <v>612063</v>
      </c>
      <c r="B2265" s="5" t="s">
        <v>879</v>
      </c>
      <c r="C2265" s="6" t="str">
        <f t="shared" si="34"/>
        <v>SUBCUENTA</v>
      </c>
    </row>
    <row r="2266" spans="1:3" x14ac:dyDescent="0.25">
      <c r="A2266" s="13">
        <v>612064</v>
      </c>
      <c r="B2266" s="5" t="s">
        <v>880</v>
      </c>
      <c r="C2266" s="6" t="str">
        <f t="shared" si="34"/>
        <v>SUBCUENTA</v>
      </c>
    </row>
    <row r="2267" spans="1:3" x14ac:dyDescent="0.25">
      <c r="A2267" s="13">
        <v>612065</v>
      </c>
      <c r="B2267" s="5" t="s">
        <v>881</v>
      </c>
      <c r="C2267" s="6" t="str">
        <f t="shared" si="34"/>
        <v>SUBCUENTA</v>
      </c>
    </row>
    <row r="2268" spans="1:3" x14ac:dyDescent="0.25">
      <c r="A2268" s="13">
        <v>612066</v>
      </c>
      <c r="B2268" s="5" t="s">
        <v>882</v>
      </c>
      <c r="C2268" s="6" t="str">
        <f t="shared" si="34"/>
        <v>SUBCUENTA</v>
      </c>
    </row>
    <row r="2269" spans="1:3" x14ac:dyDescent="0.25">
      <c r="A2269" s="13">
        <v>612067</v>
      </c>
      <c r="B2269" s="5" t="s">
        <v>883</v>
      </c>
      <c r="C2269" s="6" t="str">
        <f t="shared" ref="C2269:C2335" si="35">IF(LEN(A2269)=1,"CLASE",IF(LEN(A2269)=2,"GRUPO",IF(LEN(A2269)=4,"CUENTA",IF(LEN(A2269)=6,"SUBCUENTA",""))))</f>
        <v>SUBCUENTA</v>
      </c>
    </row>
    <row r="2270" spans="1:3" x14ac:dyDescent="0.25">
      <c r="A2270" s="13">
        <v>612068</v>
      </c>
      <c r="B2270" s="5" t="s">
        <v>884</v>
      </c>
      <c r="C2270" s="6" t="str">
        <f t="shared" si="35"/>
        <v>SUBCUENTA</v>
      </c>
    </row>
    <row r="2271" spans="1:3" x14ac:dyDescent="0.25">
      <c r="A2271" s="13">
        <v>612069</v>
      </c>
      <c r="B2271" s="5" t="s">
        <v>885</v>
      </c>
      <c r="C2271" s="6" t="str">
        <f t="shared" si="35"/>
        <v>SUBCUENTA</v>
      </c>
    </row>
    <row r="2272" spans="1:3" x14ac:dyDescent="0.25">
      <c r="A2272" s="13">
        <v>612070</v>
      </c>
      <c r="B2272" s="5" t="s">
        <v>886</v>
      </c>
      <c r="C2272" s="6" t="str">
        <f t="shared" si="35"/>
        <v>SUBCUENTA</v>
      </c>
    </row>
    <row r="2273" spans="1:3" x14ac:dyDescent="0.25">
      <c r="A2273" s="13">
        <v>612071</v>
      </c>
      <c r="B2273" s="5" t="s">
        <v>887</v>
      </c>
      <c r="C2273" s="6" t="str">
        <f t="shared" si="35"/>
        <v>SUBCUENTA</v>
      </c>
    </row>
    <row r="2274" spans="1:3" x14ac:dyDescent="0.25">
      <c r="A2274" s="13">
        <v>612072</v>
      </c>
      <c r="B2274" s="5" t="s">
        <v>888</v>
      </c>
      <c r="C2274" s="6" t="str">
        <f t="shared" si="35"/>
        <v>SUBCUENTA</v>
      </c>
    </row>
    <row r="2275" spans="1:3" x14ac:dyDescent="0.25">
      <c r="A2275" s="13">
        <v>612073</v>
      </c>
      <c r="B2275" s="5" t="s">
        <v>889</v>
      </c>
      <c r="C2275" s="6" t="str">
        <f t="shared" si="35"/>
        <v>SUBCUENTA</v>
      </c>
    </row>
    <row r="2276" spans="1:3" x14ac:dyDescent="0.25">
      <c r="A2276" s="13">
        <v>612074</v>
      </c>
      <c r="B2276" s="5" t="s">
        <v>890</v>
      </c>
      <c r="C2276" s="6" t="str">
        <f t="shared" si="35"/>
        <v>SUBCUENTA</v>
      </c>
    </row>
    <row r="2277" spans="1:3" x14ac:dyDescent="0.25">
      <c r="A2277" s="13">
        <v>612075</v>
      </c>
      <c r="B2277" s="5" t="s">
        <v>891</v>
      </c>
      <c r="C2277" s="6" t="str">
        <f t="shared" si="35"/>
        <v>SUBCUENTA</v>
      </c>
    </row>
    <row r="2278" spans="1:3" x14ac:dyDescent="0.25">
      <c r="A2278" s="13">
        <v>612076</v>
      </c>
      <c r="B2278" s="5" t="s">
        <v>892</v>
      </c>
      <c r="C2278" s="6" t="str">
        <f t="shared" si="35"/>
        <v>SUBCUENTA</v>
      </c>
    </row>
    <row r="2279" spans="1:3" x14ac:dyDescent="0.25">
      <c r="A2279" s="13">
        <v>612077</v>
      </c>
      <c r="B2279" s="5" t="s">
        <v>893</v>
      </c>
      <c r="C2279" s="6" t="str">
        <f t="shared" si="35"/>
        <v>SUBCUENTA</v>
      </c>
    </row>
    <row r="2280" spans="1:3" x14ac:dyDescent="0.25">
      <c r="A2280" s="13">
        <v>612078</v>
      </c>
      <c r="B2280" s="5" t="s">
        <v>894</v>
      </c>
      <c r="C2280" s="6" t="str">
        <f t="shared" si="35"/>
        <v>SUBCUENTA</v>
      </c>
    </row>
    <row r="2281" spans="1:3" x14ac:dyDescent="0.25">
      <c r="A2281" s="13">
        <v>612079</v>
      </c>
      <c r="B2281" s="5" t="s">
        <v>895</v>
      </c>
      <c r="C2281" s="6" t="str">
        <f t="shared" si="35"/>
        <v>SUBCUENTA</v>
      </c>
    </row>
    <row r="2282" spans="1:3" x14ac:dyDescent="0.25">
      <c r="A2282" s="13">
        <v>612080</v>
      </c>
      <c r="B2282" s="5" t="s">
        <v>896</v>
      </c>
      <c r="C2282" s="6" t="str">
        <f t="shared" si="35"/>
        <v>SUBCUENTA</v>
      </c>
    </row>
    <row r="2283" spans="1:3" x14ac:dyDescent="0.25">
      <c r="A2283" s="13">
        <v>612081</v>
      </c>
      <c r="B2283" s="5" t="s">
        <v>897</v>
      </c>
      <c r="C2283" s="6" t="str">
        <f t="shared" si="35"/>
        <v>SUBCUENTA</v>
      </c>
    </row>
    <row r="2284" spans="1:3" x14ac:dyDescent="0.25">
      <c r="A2284" s="13">
        <v>612082</v>
      </c>
      <c r="B2284" s="5" t="s">
        <v>898</v>
      </c>
      <c r="C2284" s="6" t="str">
        <f t="shared" si="35"/>
        <v>SUBCUENTA</v>
      </c>
    </row>
    <row r="2285" spans="1:3" x14ac:dyDescent="0.25">
      <c r="A2285" s="13">
        <v>612083</v>
      </c>
      <c r="B2285" s="5" t="s">
        <v>899</v>
      </c>
      <c r="C2285" s="6" t="str">
        <f t="shared" si="35"/>
        <v>SUBCUENTA</v>
      </c>
    </row>
    <row r="2286" spans="1:3" x14ac:dyDescent="0.25">
      <c r="A2286" s="13">
        <v>612084</v>
      </c>
      <c r="B2286" s="5" t="s">
        <v>900</v>
      </c>
      <c r="C2286" s="6" t="str">
        <f t="shared" si="35"/>
        <v>SUBCUENTA</v>
      </c>
    </row>
    <row r="2287" spans="1:3" x14ac:dyDescent="0.25">
      <c r="A2287" s="13">
        <v>612085</v>
      </c>
      <c r="B2287" s="5" t="s">
        <v>901</v>
      </c>
      <c r="C2287" s="6" t="str">
        <f t="shared" si="35"/>
        <v>SUBCUENTA</v>
      </c>
    </row>
    <row r="2288" spans="1:3" x14ac:dyDescent="0.25">
      <c r="A2288" s="13">
        <v>612086</v>
      </c>
      <c r="B2288" s="5" t="s">
        <v>902</v>
      </c>
      <c r="C2288" s="6" t="str">
        <f t="shared" si="35"/>
        <v>SUBCUENTA</v>
      </c>
    </row>
    <row r="2289" spans="1:3" x14ac:dyDescent="0.25">
      <c r="A2289" s="13">
        <v>612087</v>
      </c>
      <c r="B2289" s="5" t="s">
        <v>903</v>
      </c>
      <c r="C2289" s="6" t="str">
        <f t="shared" si="35"/>
        <v>SUBCUENTA</v>
      </c>
    </row>
    <row r="2290" spans="1:3" x14ac:dyDescent="0.25">
      <c r="A2290" s="13">
        <v>612088</v>
      </c>
      <c r="B2290" s="5" t="s">
        <v>904</v>
      </c>
      <c r="C2290" s="6" t="str">
        <f t="shared" si="35"/>
        <v>SUBCUENTA</v>
      </c>
    </row>
    <row r="2291" spans="1:3" x14ac:dyDescent="0.25">
      <c r="A2291" s="13">
        <v>612089</v>
      </c>
      <c r="B2291" s="5" t="s">
        <v>905</v>
      </c>
      <c r="C2291" s="6" t="str">
        <f t="shared" si="35"/>
        <v>SUBCUENTA</v>
      </c>
    </row>
    <row r="2292" spans="1:3" x14ac:dyDescent="0.25">
      <c r="A2292" s="13">
        <v>612090</v>
      </c>
      <c r="B2292" s="5" t="s">
        <v>906</v>
      </c>
      <c r="C2292" s="6" t="str">
        <f t="shared" si="35"/>
        <v>SUBCUENTA</v>
      </c>
    </row>
    <row r="2293" spans="1:3" x14ac:dyDescent="0.25">
      <c r="A2293" s="13">
        <v>612091</v>
      </c>
      <c r="B2293" s="5" t="s">
        <v>907</v>
      </c>
      <c r="C2293" s="6" t="str">
        <f t="shared" si="35"/>
        <v>SUBCUENTA</v>
      </c>
    </row>
    <row r="2294" spans="1:3" x14ac:dyDescent="0.25">
      <c r="A2294" s="13">
        <v>612095</v>
      </c>
      <c r="B2294" s="5" t="s">
        <v>908</v>
      </c>
      <c r="C2294" s="6" t="str">
        <f t="shared" si="35"/>
        <v>SUBCUENTA</v>
      </c>
    </row>
    <row r="2295" spans="1:3" x14ac:dyDescent="0.25">
      <c r="A2295" s="13">
        <v>612099</v>
      </c>
      <c r="B2295" s="5" t="s">
        <v>52</v>
      </c>
      <c r="C2295" s="6" t="str">
        <f t="shared" si="35"/>
        <v>SUBCUENTA</v>
      </c>
    </row>
    <row r="2296" spans="1:3" x14ac:dyDescent="0.25">
      <c r="A2296" s="13">
        <v>6125</v>
      </c>
      <c r="B2296" s="5" t="s">
        <v>42</v>
      </c>
      <c r="C2296" s="6" t="str">
        <f t="shared" si="35"/>
        <v>CUENTA</v>
      </c>
    </row>
    <row r="2297" spans="1:3" x14ac:dyDescent="0.25">
      <c r="A2297" s="13">
        <v>612505</v>
      </c>
      <c r="B2297" s="5" t="s">
        <v>909</v>
      </c>
      <c r="C2297" s="6" t="str">
        <f t="shared" si="35"/>
        <v>SUBCUENTA</v>
      </c>
    </row>
    <row r="2298" spans="1:3" x14ac:dyDescent="0.25">
      <c r="A2298" s="13">
        <v>612510</v>
      </c>
      <c r="B2298" s="5" t="s">
        <v>910</v>
      </c>
      <c r="C2298" s="6" t="str">
        <f t="shared" si="35"/>
        <v>SUBCUENTA</v>
      </c>
    </row>
    <row r="2299" spans="1:3" x14ac:dyDescent="0.25">
      <c r="A2299" s="13">
        <v>612515</v>
      </c>
      <c r="B2299" s="5" t="s">
        <v>911</v>
      </c>
      <c r="C2299" s="6" t="str">
        <f t="shared" si="35"/>
        <v>SUBCUENTA</v>
      </c>
    </row>
    <row r="2300" spans="1:3" x14ac:dyDescent="0.25">
      <c r="A2300" s="13">
        <v>612595</v>
      </c>
      <c r="B2300" s="5" t="s">
        <v>804</v>
      </c>
      <c r="C2300" s="6" t="str">
        <f t="shared" si="35"/>
        <v>SUBCUENTA</v>
      </c>
    </row>
    <row r="2301" spans="1:3" x14ac:dyDescent="0.25">
      <c r="A2301" s="13">
        <v>612599</v>
      </c>
      <c r="B2301" s="5" t="s">
        <v>52</v>
      </c>
      <c r="C2301" s="6" t="str">
        <f t="shared" si="35"/>
        <v>SUBCUENTA</v>
      </c>
    </row>
    <row r="2302" spans="1:3" x14ac:dyDescent="0.25">
      <c r="A2302" s="13">
        <v>6130</v>
      </c>
      <c r="B2302" s="5" t="s">
        <v>43</v>
      </c>
      <c r="C2302" s="6" t="str">
        <f t="shared" si="35"/>
        <v>CUENTA</v>
      </c>
    </row>
    <row r="2303" spans="1:3" x14ac:dyDescent="0.25">
      <c r="A2303" s="13">
        <v>613005</v>
      </c>
      <c r="B2303" s="5" t="s">
        <v>912</v>
      </c>
      <c r="C2303" s="6" t="str">
        <f t="shared" si="35"/>
        <v>SUBCUENTA</v>
      </c>
    </row>
    <row r="2304" spans="1:3" x14ac:dyDescent="0.25">
      <c r="A2304" s="13">
        <v>613010</v>
      </c>
      <c r="B2304" s="5" t="s">
        <v>913</v>
      </c>
      <c r="C2304" s="6" t="str">
        <f t="shared" si="35"/>
        <v>SUBCUENTA</v>
      </c>
    </row>
    <row r="2305" spans="1:3" x14ac:dyDescent="0.25">
      <c r="A2305" s="13">
        <v>613015</v>
      </c>
      <c r="B2305" s="5" t="s">
        <v>914</v>
      </c>
      <c r="C2305" s="6" t="str">
        <f t="shared" si="35"/>
        <v>SUBCUENTA</v>
      </c>
    </row>
    <row r="2306" spans="1:3" x14ac:dyDescent="0.25">
      <c r="A2306" s="13">
        <v>613020</v>
      </c>
      <c r="B2306" s="5" t="s">
        <v>915</v>
      </c>
      <c r="C2306" s="6" t="str">
        <f t="shared" si="35"/>
        <v>SUBCUENTA</v>
      </c>
    </row>
    <row r="2307" spans="1:3" x14ac:dyDescent="0.25">
      <c r="A2307" s="13">
        <v>613025</v>
      </c>
      <c r="B2307" s="5" t="s">
        <v>1264</v>
      </c>
      <c r="C2307" s="6" t="str">
        <f t="shared" si="35"/>
        <v>SUBCUENTA</v>
      </c>
    </row>
    <row r="2308" spans="1:3" x14ac:dyDescent="0.25">
      <c r="A2308" s="13">
        <v>613095</v>
      </c>
      <c r="B2308" s="5" t="s">
        <v>804</v>
      </c>
      <c r="C2308" s="6" t="str">
        <f t="shared" si="35"/>
        <v>SUBCUENTA</v>
      </c>
    </row>
    <row r="2309" spans="1:3" x14ac:dyDescent="0.25">
      <c r="A2309" s="13">
        <v>613099</v>
      </c>
      <c r="B2309" s="5" t="s">
        <v>52</v>
      </c>
      <c r="C2309" s="6" t="str">
        <f t="shared" si="35"/>
        <v>SUBCUENTA</v>
      </c>
    </row>
    <row r="2310" spans="1:3" x14ac:dyDescent="0.25">
      <c r="A2310" s="13">
        <v>6135</v>
      </c>
      <c r="B2310" s="5" t="s">
        <v>44</v>
      </c>
      <c r="C2310" s="6" t="str">
        <f t="shared" si="35"/>
        <v>CUENTA</v>
      </c>
    </row>
    <row r="2311" spans="1:3" x14ac:dyDescent="0.25">
      <c r="A2311" s="13">
        <v>613502</v>
      </c>
      <c r="B2311" s="5" t="s">
        <v>917</v>
      </c>
      <c r="C2311" s="6" t="str">
        <f t="shared" si="35"/>
        <v>SUBCUENTA</v>
      </c>
    </row>
    <row r="2312" spans="1:3" x14ac:dyDescent="0.25">
      <c r="A2312" s="13">
        <v>613504</v>
      </c>
      <c r="B2312" s="5" t="s">
        <v>918</v>
      </c>
      <c r="C2312" s="6" t="str">
        <f t="shared" si="35"/>
        <v>SUBCUENTA</v>
      </c>
    </row>
    <row r="2313" spans="1:3" x14ac:dyDescent="0.25">
      <c r="A2313" s="13">
        <v>613506</v>
      </c>
      <c r="B2313" s="5" t="s">
        <v>919</v>
      </c>
      <c r="C2313" s="6" t="str">
        <f t="shared" si="35"/>
        <v>SUBCUENTA</v>
      </c>
    </row>
    <row r="2314" spans="1:3" x14ac:dyDescent="0.25">
      <c r="A2314" s="13">
        <v>613508</v>
      </c>
      <c r="B2314" s="5" t="s">
        <v>920</v>
      </c>
      <c r="C2314" s="6" t="str">
        <f t="shared" si="35"/>
        <v>SUBCUENTA</v>
      </c>
    </row>
    <row r="2315" spans="1:3" x14ac:dyDescent="0.25">
      <c r="A2315" s="13">
        <v>613510</v>
      </c>
      <c r="B2315" s="5" t="s">
        <v>921</v>
      </c>
      <c r="C2315" s="6" t="str">
        <f t="shared" si="35"/>
        <v>SUBCUENTA</v>
      </c>
    </row>
    <row r="2316" spans="1:3" x14ac:dyDescent="0.25">
      <c r="A2316" s="13">
        <v>613512</v>
      </c>
      <c r="B2316" s="5" t="s">
        <v>922</v>
      </c>
      <c r="C2316" s="6" t="str">
        <f t="shared" si="35"/>
        <v>SUBCUENTA</v>
      </c>
    </row>
    <row r="2317" spans="1:3" x14ac:dyDescent="0.25">
      <c r="A2317" s="13">
        <v>613514</v>
      </c>
      <c r="B2317" s="5" t="s">
        <v>923</v>
      </c>
      <c r="C2317" s="6" t="str">
        <f t="shared" si="35"/>
        <v>SUBCUENTA</v>
      </c>
    </row>
    <row r="2318" spans="1:3" x14ac:dyDescent="0.25">
      <c r="A2318" s="13">
        <v>613516</v>
      </c>
      <c r="B2318" s="5" t="s">
        <v>924</v>
      </c>
      <c r="C2318" s="6" t="str">
        <f t="shared" si="35"/>
        <v>SUBCUENTA</v>
      </c>
    </row>
    <row r="2319" spans="1:3" x14ac:dyDescent="0.25">
      <c r="A2319" s="13">
        <v>613518</v>
      </c>
      <c r="B2319" s="5" t="s">
        <v>925</v>
      </c>
      <c r="C2319" s="6" t="str">
        <f t="shared" si="35"/>
        <v>SUBCUENTA</v>
      </c>
    </row>
    <row r="2320" spans="1:3" x14ac:dyDescent="0.25">
      <c r="A2320" s="13">
        <v>613520</v>
      </c>
      <c r="B2320" s="5" t="s">
        <v>926</v>
      </c>
      <c r="C2320" s="6" t="str">
        <f t="shared" si="35"/>
        <v>SUBCUENTA</v>
      </c>
    </row>
    <row r="2321" spans="1:3" x14ac:dyDescent="0.25">
      <c r="A2321" s="13">
        <v>613522</v>
      </c>
      <c r="B2321" s="5" t="s">
        <v>927</v>
      </c>
      <c r="C2321" s="6" t="str">
        <f t="shared" si="35"/>
        <v>SUBCUENTA</v>
      </c>
    </row>
    <row r="2322" spans="1:3" x14ac:dyDescent="0.25">
      <c r="A2322" s="13">
        <v>613524</v>
      </c>
      <c r="B2322" s="5" t="s">
        <v>928</v>
      </c>
      <c r="C2322" s="6" t="str">
        <f t="shared" si="35"/>
        <v>SUBCUENTA</v>
      </c>
    </row>
    <row r="2323" spans="1:3" x14ac:dyDescent="0.25">
      <c r="A2323" s="13">
        <v>61352401</v>
      </c>
      <c r="B2323" s="5" t="s">
        <v>1564</v>
      </c>
      <c r="C2323" s="6" t="str">
        <f t="shared" si="35"/>
        <v/>
      </c>
    </row>
    <row r="2324" spans="1:3" x14ac:dyDescent="0.25">
      <c r="A2324" s="13">
        <v>61352402</v>
      </c>
      <c r="B2324" s="5" t="s">
        <v>1565</v>
      </c>
      <c r="C2324" s="6"/>
    </row>
    <row r="2325" spans="1:3" x14ac:dyDescent="0.25">
      <c r="A2325" s="13">
        <v>61352403</v>
      </c>
      <c r="B2325" s="5" t="s">
        <v>1566</v>
      </c>
      <c r="C2325" s="6"/>
    </row>
    <row r="2326" spans="1:3" x14ac:dyDescent="0.25">
      <c r="A2326" s="13">
        <v>613526</v>
      </c>
      <c r="B2326" s="5" t="s">
        <v>929</v>
      </c>
      <c r="C2326" s="6" t="str">
        <f t="shared" si="35"/>
        <v>SUBCUENTA</v>
      </c>
    </row>
    <row r="2327" spans="1:3" x14ac:dyDescent="0.25">
      <c r="A2327" s="13">
        <v>613528</v>
      </c>
      <c r="B2327" s="5" t="s">
        <v>930</v>
      </c>
      <c r="C2327" s="6" t="str">
        <f t="shared" si="35"/>
        <v>SUBCUENTA</v>
      </c>
    </row>
    <row r="2328" spans="1:3" x14ac:dyDescent="0.25">
      <c r="A2328" s="13">
        <v>613530</v>
      </c>
      <c r="B2328" s="5" t="s">
        <v>931</v>
      </c>
      <c r="C2328" s="6" t="str">
        <f t="shared" si="35"/>
        <v>SUBCUENTA</v>
      </c>
    </row>
    <row r="2329" spans="1:3" x14ac:dyDescent="0.25">
      <c r="A2329" s="13">
        <v>613532</v>
      </c>
      <c r="B2329" s="5" t="s">
        <v>932</v>
      </c>
      <c r="C2329" s="6" t="str">
        <f t="shared" si="35"/>
        <v>SUBCUENTA</v>
      </c>
    </row>
    <row r="2330" spans="1:3" x14ac:dyDescent="0.25">
      <c r="A2330" s="13">
        <v>613534</v>
      </c>
      <c r="B2330" s="5" t="s">
        <v>933</v>
      </c>
      <c r="C2330" s="6" t="str">
        <f t="shared" si="35"/>
        <v>SUBCUENTA</v>
      </c>
    </row>
    <row r="2331" spans="1:3" x14ac:dyDescent="0.25">
      <c r="A2331" s="13">
        <v>613536</v>
      </c>
      <c r="B2331" s="5" t="s">
        <v>934</v>
      </c>
      <c r="C2331" s="6" t="str">
        <f t="shared" si="35"/>
        <v>SUBCUENTA</v>
      </c>
    </row>
    <row r="2332" spans="1:3" x14ac:dyDescent="0.25">
      <c r="A2332" s="13">
        <v>613538</v>
      </c>
      <c r="B2332" s="5" t="s">
        <v>935</v>
      </c>
      <c r="C2332" s="6" t="str">
        <f t="shared" si="35"/>
        <v>SUBCUENTA</v>
      </c>
    </row>
    <row r="2333" spans="1:3" ht="22.5" x14ac:dyDescent="0.25">
      <c r="A2333" s="13">
        <v>613540</v>
      </c>
      <c r="B2333" s="5" t="s">
        <v>936</v>
      </c>
      <c r="C2333" s="6" t="str">
        <f t="shared" si="35"/>
        <v>SUBCUENTA</v>
      </c>
    </row>
    <row r="2334" spans="1:3" x14ac:dyDescent="0.25">
      <c r="A2334" s="13">
        <v>613542</v>
      </c>
      <c r="B2334" s="5" t="s">
        <v>937</v>
      </c>
      <c r="C2334" s="6" t="str">
        <f t="shared" si="35"/>
        <v>SUBCUENTA</v>
      </c>
    </row>
    <row r="2335" spans="1:3" x14ac:dyDescent="0.25">
      <c r="A2335" s="13">
        <v>613544</v>
      </c>
      <c r="B2335" s="5" t="s">
        <v>938</v>
      </c>
      <c r="C2335" s="6" t="str">
        <f t="shared" si="35"/>
        <v>SUBCUENTA</v>
      </c>
    </row>
    <row r="2336" spans="1:3" x14ac:dyDescent="0.25">
      <c r="A2336" s="13">
        <v>613546</v>
      </c>
      <c r="B2336" s="5" t="s">
        <v>939</v>
      </c>
      <c r="C2336" s="6" t="str">
        <f t="shared" ref="C2336:C2399" si="36">IF(LEN(A2336)=1,"CLASE",IF(LEN(A2336)=2,"GRUPO",IF(LEN(A2336)=4,"CUENTA",IF(LEN(A2336)=6,"SUBCUENTA",""))))</f>
        <v>SUBCUENTA</v>
      </c>
    </row>
    <row r="2337" spans="1:3" x14ac:dyDescent="0.25">
      <c r="A2337" s="13">
        <v>613548</v>
      </c>
      <c r="B2337" s="5" t="s">
        <v>940</v>
      </c>
      <c r="C2337" s="6" t="str">
        <f t="shared" si="36"/>
        <v>SUBCUENTA</v>
      </c>
    </row>
    <row r="2338" spans="1:3" x14ac:dyDescent="0.25">
      <c r="A2338" s="13">
        <v>613550</v>
      </c>
      <c r="B2338" s="5" t="s">
        <v>941</v>
      </c>
      <c r="C2338" s="6" t="str">
        <f t="shared" si="36"/>
        <v>SUBCUENTA</v>
      </c>
    </row>
    <row r="2339" spans="1:3" x14ac:dyDescent="0.25">
      <c r="A2339" s="13">
        <v>613552</v>
      </c>
      <c r="B2339" s="5" t="s">
        <v>942</v>
      </c>
      <c r="C2339" s="6" t="str">
        <f t="shared" si="36"/>
        <v>SUBCUENTA</v>
      </c>
    </row>
    <row r="2340" spans="1:3" x14ac:dyDescent="0.25">
      <c r="A2340" s="13">
        <v>613554</v>
      </c>
      <c r="B2340" s="5" t="s">
        <v>943</v>
      </c>
      <c r="C2340" s="6" t="str">
        <f t="shared" si="36"/>
        <v>SUBCUENTA</v>
      </c>
    </row>
    <row r="2341" spans="1:3" x14ac:dyDescent="0.25">
      <c r="A2341" s="13">
        <v>613556</v>
      </c>
      <c r="B2341" s="5" t="s">
        <v>944</v>
      </c>
      <c r="C2341" s="6" t="str">
        <f t="shared" si="36"/>
        <v>SUBCUENTA</v>
      </c>
    </row>
    <row r="2342" spans="1:3" x14ac:dyDescent="0.25">
      <c r="A2342" s="13">
        <v>613558</v>
      </c>
      <c r="B2342" s="5" t="s">
        <v>945</v>
      </c>
      <c r="C2342" s="6" t="str">
        <f t="shared" si="36"/>
        <v>SUBCUENTA</v>
      </c>
    </row>
    <row r="2343" spans="1:3" x14ac:dyDescent="0.25">
      <c r="A2343" s="13">
        <v>613560</v>
      </c>
      <c r="B2343" s="5" t="s">
        <v>946</v>
      </c>
      <c r="C2343" s="6" t="str">
        <f t="shared" si="36"/>
        <v>SUBCUENTA</v>
      </c>
    </row>
    <row r="2344" spans="1:3" x14ac:dyDescent="0.25">
      <c r="A2344" s="13">
        <v>613562</v>
      </c>
      <c r="B2344" s="5" t="s">
        <v>947</v>
      </c>
      <c r="C2344" s="6" t="str">
        <f t="shared" si="36"/>
        <v>SUBCUENTA</v>
      </c>
    </row>
    <row r="2345" spans="1:3" x14ac:dyDescent="0.25">
      <c r="A2345" s="13">
        <v>613564</v>
      </c>
      <c r="B2345" s="5" t="s">
        <v>948</v>
      </c>
      <c r="C2345" s="6" t="str">
        <f t="shared" si="36"/>
        <v>SUBCUENTA</v>
      </c>
    </row>
    <row r="2346" spans="1:3" x14ac:dyDescent="0.25">
      <c r="A2346" s="13">
        <v>613566</v>
      </c>
      <c r="B2346" s="5" t="s">
        <v>949</v>
      </c>
      <c r="C2346" s="6" t="str">
        <f t="shared" si="36"/>
        <v>SUBCUENTA</v>
      </c>
    </row>
    <row r="2347" spans="1:3" x14ac:dyDescent="0.25">
      <c r="A2347" s="13">
        <v>613568</v>
      </c>
      <c r="B2347" s="5" t="s">
        <v>950</v>
      </c>
      <c r="C2347" s="6" t="str">
        <f t="shared" si="36"/>
        <v>SUBCUENTA</v>
      </c>
    </row>
    <row r="2348" spans="1:3" x14ac:dyDescent="0.25">
      <c r="A2348" s="13">
        <v>613570</v>
      </c>
      <c r="B2348" s="5" t="s">
        <v>951</v>
      </c>
      <c r="C2348" s="6" t="str">
        <f t="shared" si="36"/>
        <v>SUBCUENTA</v>
      </c>
    </row>
    <row r="2349" spans="1:3" x14ac:dyDescent="0.25">
      <c r="A2349" s="13">
        <v>613572</v>
      </c>
      <c r="B2349" s="5" t="s">
        <v>952</v>
      </c>
      <c r="C2349" s="6" t="str">
        <f t="shared" si="36"/>
        <v>SUBCUENTA</v>
      </c>
    </row>
    <row r="2350" spans="1:3" x14ac:dyDescent="0.25">
      <c r="A2350" s="13">
        <v>613595</v>
      </c>
      <c r="B2350" s="5" t="s">
        <v>953</v>
      </c>
      <c r="C2350" s="6" t="str">
        <f t="shared" si="36"/>
        <v>SUBCUENTA</v>
      </c>
    </row>
    <row r="2351" spans="1:3" x14ac:dyDescent="0.25">
      <c r="A2351" s="13">
        <v>613599</v>
      </c>
      <c r="B2351" s="5" t="s">
        <v>52</v>
      </c>
      <c r="C2351" s="6" t="str">
        <f t="shared" si="36"/>
        <v>SUBCUENTA</v>
      </c>
    </row>
    <row r="2352" spans="1:3" x14ac:dyDescent="0.25">
      <c r="A2352" s="13">
        <v>6140</v>
      </c>
      <c r="B2352" s="5" t="s">
        <v>45</v>
      </c>
      <c r="C2352" s="6" t="str">
        <f t="shared" si="36"/>
        <v>CUENTA</v>
      </c>
    </row>
    <row r="2353" spans="1:3" x14ac:dyDescent="0.25">
      <c r="A2353" s="13">
        <v>614005</v>
      </c>
      <c r="B2353" s="5" t="s">
        <v>954</v>
      </c>
      <c r="C2353" s="6" t="str">
        <f t="shared" si="36"/>
        <v>SUBCUENTA</v>
      </c>
    </row>
    <row r="2354" spans="1:3" x14ac:dyDescent="0.25">
      <c r="A2354" s="13">
        <v>614010</v>
      </c>
      <c r="B2354" s="5" t="s">
        <v>955</v>
      </c>
      <c r="C2354" s="6" t="str">
        <f t="shared" si="36"/>
        <v>SUBCUENTA</v>
      </c>
    </row>
    <row r="2355" spans="1:3" x14ac:dyDescent="0.25">
      <c r="A2355" s="13">
        <v>614015</v>
      </c>
      <c r="B2355" s="5" t="s">
        <v>956</v>
      </c>
      <c r="C2355" s="6" t="str">
        <f t="shared" si="36"/>
        <v>SUBCUENTA</v>
      </c>
    </row>
    <row r="2356" spans="1:3" x14ac:dyDescent="0.25">
      <c r="A2356" s="13">
        <v>614020</v>
      </c>
      <c r="B2356" s="5" t="s">
        <v>957</v>
      </c>
      <c r="C2356" s="6" t="str">
        <f t="shared" si="36"/>
        <v>SUBCUENTA</v>
      </c>
    </row>
    <row r="2357" spans="1:3" x14ac:dyDescent="0.25">
      <c r="A2357" s="13">
        <v>614095</v>
      </c>
      <c r="B2357" s="5" t="s">
        <v>804</v>
      </c>
      <c r="C2357" s="6" t="str">
        <f t="shared" si="36"/>
        <v>SUBCUENTA</v>
      </c>
    </row>
    <row r="2358" spans="1:3" x14ac:dyDescent="0.25">
      <c r="A2358" s="13">
        <v>614099</v>
      </c>
      <c r="B2358" s="5" t="s">
        <v>52</v>
      </c>
      <c r="C2358" s="6" t="str">
        <f t="shared" si="36"/>
        <v>SUBCUENTA</v>
      </c>
    </row>
    <row r="2359" spans="1:3" x14ac:dyDescent="0.25">
      <c r="A2359" s="13">
        <v>6145</v>
      </c>
      <c r="B2359" s="5" t="s">
        <v>46</v>
      </c>
      <c r="C2359" s="6" t="str">
        <f t="shared" si="36"/>
        <v>CUENTA</v>
      </c>
    </row>
    <row r="2360" spans="1:3" x14ac:dyDescent="0.25">
      <c r="A2360" s="13">
        <v>614505</v>
      </c>
      <c r="B2360" s="5" t="s">
        <v>958</v>
      </c>
      <c r="C2360" s="6" t="str">
        <f t="shared" si="36"/>
        <v>SUBCUENTA</v>
      </c>
    </row>
    <row r="2361" spans="1:3" x14ac:dyDescent="0.25">
      <c r="A2361" s="13">
        <v>614510</v>
      </c>
      <c r="B2361" s="5" t="s">
        <v>959</v>
      </c>
      <c r="C2361" s="6" t="str">
        <f t="shared" si="36"/>
        <v>SUBCUENTA</v>
      </c>
    </row>
    <row r="2362" spans="1:3" x14ac:dyDescent="0.25">
      <c r="A2362" s="13">
        <v>614515</v>
      </c>
      <c r="B2362" s="5" t="s">
        <v>960</v>
      </c>
      <c r="C2362" s="6" t="str">
        <f t="shared" si="36"/>
        <v>SUBCUENTA</v>
      </c>
    </row>
    <row r="2363" spans="1:3" x14ac:dyDescent="0.25">
      <c r="A2363" s="13">
        <v>614520</v>
      </c>
      <c r="B2363" s="5" t="s">
        <v>961</v>
      </c>
      <c r="C2363" s="6" t="str">
        <f t="shared" si="36"/>
        <v>SUBCUENTA</v>
      </c>
    </row>
    <row r="2364" spans="1:3" x14ac:dyDescent="0.25">
      <c r="A2364" s="13">
        <v>614525</v>
      </c>
      <c r="B2364" s="5" t="s">
        <v>962</v>
      </c>
      <c r="C2364" s="6" t="str">
        <f t="shared" si="36"/>
        <v>SUBCUENTA</v>
      </c>
    </row>
    <row r="2365" spans="1:3" x14ac:dyDescent="0.25">
      <c r="A2365" s="13">
        <v>614530</v>
      </c>
      <c r="B2365" s="5" t="s">
        <v>963</v>
      </c>
      <c r="C2365" s="6" t="str">
        <f t="shared" si="36"/>
        <v>SUBCUENTA</v>
      </c>
    </row>
    <row r="2366" spans="1:3" x14ac:dyDescent="0.25">
      <c r="A2366" s="13">
        <v>614535</v>
      </c>
      <c r="B2366" s="5" t="s">
        <v>964</v>
      </c>
      <c r="C2366" s="6" t="str">
        <f t="shared" si="36"/>
        <v>SUBCUENTA</v>
      </c>
    </row>
    <row r="2367" spans="1:3" x14ac:dyDescent="0.25">
      <c r="A2367" s="13">
        <v>614540</v>
      </c>
      <c r="B2367" s="5" t="s">
        <v>965</v>
      </c>
      <c r="C2367" s="6" t="str">
        <f t="shared" si="36"/>
        <v>SUBCUENTA</v>
      </c>
    </row>
    <row r="2368" spans="1:3" x14ac:dyDescent="0.25">
      <c r="A2368" s="13">
        <v>614545</v>
      </c>
      <c r="B2368" s="5" t="s">
        <v>966</v>
      </c>
      <c r="C2368" s="6" t="str">
        <f t="shared" si="36"/>
        <v>SUBCUENTA</v>
      </c>
    </row>
    <row r="2369" spans="1:3" x14ac:dyDescent="0.25">
      <c r="A2369" s="13">
        <v>614550</v>
      </c>
      <c r="B2369" s="5" t="s">
        <v>967</v>
      </c>
      <c r="C2369" s="6" t="str">
        <f t="shared" si="36"/>
        <v>SUBCUENTA</v>
      </c>
    </row>
    <row r="2370" spans="1:3" x14ac:dyDescent="0.25">
      <c r="A2370" s="13">
        <v>614555</v>
      </c>
      <c r="B2370" s="5" t="s">
        <v>968</v>
      </c>
      <c r="C2370" s="6" t="str">
        <f t="shared" si="36"/>
        <v>SUBCUENTA</v>
      </c>
    </row>
    <row r="2371" spans="1:3" x14ac:dyDescent="0.25">
      <c r="A2371" s="13">
        <v>614560</v>
      </c>
      <c r="B2371" s="5" t="s">
        <v>969</v>
      </c>
      <c r="C2371" s="6" t="str">
        <f t="shared" si="36"/>
        <v>SUBCUENTA</v>
      </c>
    </row>
    <row r="2372" spans="1:3" x14ac:dyDescent="0.25">
      <c r="A2372" s="13">
        <v>614565</v>
      </c>
      <c r="B2372" s="5" t="s">
        <v>970</v>
      </c>
      <c r="C2372" s="6" t="str">
        <f t="shared" si="36"/>
        <v>SUBCUENTA</v>
      </c>
    </row>
    <row r="2373" spans="1:3" x14ac:dyDescent="0.25">
      <c r="A2373" s="13">
        <v>614570</v>
      </c>
      <c r="B2373" s="5" t="s">
        <v>971</v>
      </c>
      <c r="C2373" s="6" t="str">
        <f t="shared" si="36"/>
        <v>SUBCUENTA</v>
      </c>
    </row>
    <row r="2374" spans="1:3" x14ac:dyDescent="0.25">
      <c r="A2374" s="13">
        <v>614575</v>
      </c>
      <c r="B2374" s="5" t="s">
        <v>972</v>
      </c>
      <c r="C2374" s="6" t="str">
        <f t="shared" si="36"/>
        <v>SUBCUENTA</v>
      </c>
    </row>
    <row r="2375" spans="1:3" x14ac:dyDescent="0.25">
      <c r="A2375" s="13">
        <v>614580</v>
      </c>
      <c r="B2375" s="5" t="s">
        <v>973</v>
      </c>
      <c r="C2375" s="6" t="str">
        <f t="shared" si="36"/>
        <v>SUBCUENTA</v>
      </c>
    </row>
    <row r="2376" spans="1:3" x14ac:dyDescent="0.25">
      <c r="A2376" s="13">
        <v>614595</v>
      </c>
      <c r="B2376" s="5" t="s">
        <v>804</v>
      </c>
      <c r="C2376" s="6" t="str">
        <f t="shared" si="36"/>
        <v>SUBCUENTA</v>
      </c>
    </row>
    <row r="2377" spans="1:3" x14ac:dyDescent="0.25">
      <c r="A2377" s="13">
        <v>614599</v>
      </c>
      <c r="B2377" s="5" t="s">
        <v>52</v>
      </c>
      <c r="C2377" s="6" t="str">
        <f t="shared" si="36"/>
        <v>SUBCUENTA</v>
      </c>
    </row>
    <row r="2378" spans="1:3" x14ac:dyDescent="0.25">
      <c r="A2378" s="13">
        <v>6150</v>
      </c>
      <c r="B2378" s="5" t="s">
        <v>47</v>
      </c>
      <c r="C2378" s="6" t="str">
        <f t="shared" si="36"/>
        <v>CUENTA</v>
      </c>
    </row>
    <row r="2379" spans="1:3" x14ac:dyDescent="0.25">
      <c r="A2379" s="13">
        <v>615005</v>
      </c>
      <c r="B2379" s="5" t="s">
        <v>460</v>
      </c>
      <c r="C2379" s="6" t="str">
        <f t="shared" si="36"/>
        <v>SUBCUENTA</v>
      </c>
    </row>
    <row r="2380" spans="1:3" x14ac:dyDescent="0.25">
      <c r="A2380" s="13">
        <v>615010</v>
      </c>
      <c r="B2380" s="5" t="s">
        <v>1265</v>
      </c>
      <c r="C2380" s="6" t="str">
        <f t="shared" si="36"/>
        <v>SUBCUENTA</v>
      </c>
    </row>
    <row r="2381" spans="1:3" x14ac:dyDescent="0.25">
      <c r="A2381" s="13">
        <v>615099</v>
      </c>
      <c r="B2381" s="5" t="s">
        <v>52</v>
      </c>
      <c r="C2381" s="6" t="str">
        <f t="shared" si="36"/>
        <v>SUBCUENTA</v>
      </c>
    </row>
    <row r="2382" spans="1:3" x14ac:dyDescent="0.25">
      <c r="A2382" s="13">
        <v>6155</v>
      </c>
      <c r="B2382" s="5" t="s">
        <v>48</v>
      </c>
      <c r="C2382" s="6" t="str">
        <f t="shared" si="36"/>
        <v>CUENTA</v>
      </c>
    </row>
    <row r="2383" spans="1:3" x14ac:dyDescent="0.25">
      <c r="A2383" s="13">
        <v>615505</v>
      </c>
      <c r="B2383" s="5" t="s">
        <v>987</v>
      </c>
      <c r="C2383" s="6" t="str">
        <f t="shared" si="36"/>
        <v>SUBCUENTA</v>
      </c>
    </row>
    <row r="2384" spans="1:3" x14ac:dyDescent="0.25">
      <c r="A2384" s="13">
        <v>615510</v>
      </c>
      <c r="B2384" s="5" t="s">
        <v>988</v>
      </c>
      <c r="C2384" s="6" t="str">
        <f t="shared" si="36"/>
        <v>SUBCUENTA</v>
      </c>
    </row>
    <row r="2385" spans="1:3" x14ac:dyDescent="0.25">
      <c r="A2385" s="13">
        <v>615515</v>
      </c>
      <c r="B2385" s="5" t="s">
        <v>989</v>
      </c>
      <c r="C2385" s="6" t="str">
        <f t="shared" si="36"/>
        <v>SUBCUENTA</v>
      </c>
    </row>
    <row r="2386" spans="1:3" x14ac:dyDescent="0.25">
      <c r="A2386" s="13">
        <v>615520</v>
      </c>
      <c r="B2386" s="5" t="s">
        <v>990</v>
      </c>
      <c r="C2386" s="6" t="str">
        <f t="shared" si="36"/>
        <v>SUBCUENTA</v>
      </c>
    </row>
    <row r="2387" spans="1:3" x14ac:dyDescent="0.25">
      <c r="A2387" s="13">
        <v>615525</v>
      </c>
      <c r="B2387" s="5" t="s">
        <v>991</v>
      </c>
      <c r="C2387" s="6" t="str">
        <f t="shared" si="36"/>
        <v>SUBCUENTA</v>
      </c>
    </row>
    <row r="2388" spans="1:3" x14ac:dyDescent="0.25">
      <c r="A2388" s="13">
        <v>615530</v>
      </c>
      <c r="B2388" s="5" t="s">
        <v>992</v>
      </c>
      <c r="C2388" s="6" t="str">
        <f t="shared" si="36"/>
        <v>SUBCUENTA</v>
      </c>
    </row>
    <row r="2389" spans="1:3" x14ac:dyDescent="0.25">
      <c r="A2389" s="13">
        <v>615535</v>
      </c>
      <c r="B2389" s="5" t="s">
        <v>993</v>
      </c>
      <c r="C2389" s="6" t="str">
        <f t="shared" si="36"/>
        <v>SUBCUENTA</v>
      </c>
    </row>
    <row r="2390" spans="1:3" x14ac:dyDescent="0.25">
      <c r="A2390" s="13">
        <v>615540</v>
      </c>
      <c r="B2390" s="5" t="s">
        <v>994</v>
      </c>
      <c r="C2390" s="6" t="str">
        <f t="shared" si="36"/>
        <v>SUBCUENTA</v>
      </c>
    </row>
    <row r="2391" spans="1:3" x14ac:dyDescent="0.25">
      <c r="A2391" s="13">
        <v>615545</v>
      </c>
      <c r="B2391" s="5" t="s">
        <v>995</v>
      </c>
      <c r="C2391" s="6" t="str">
        <f t="shared" si="36"/>
        <v>SUBCUENTA</v>
      </c>
    </row>
    <row r="2392" spans="1:3" x14ac:dyDescent="0.25">
      <c r="A2392" s="13">
        <v>615550</v>
      </c>
      <c r="B2392" s="5" t="s">
        <v>996</v>
      </c>
      <c r="C2392" s="6" t="str">
        <f t="shared" si="36"/>
        <v>SUBCUENTA</v>
      </c>
    </row>
    <row r="2393" spans="1:3" x14ac:dyDescent="0.25">
      <c r="A2393" s="13">
        <v>615555</v>
      </c>
      <c r="B2393" s="5" t="s">
        <v>997</v>
      </c>
      <c r="C2393" s="6" t="str">
        <f t="shared" si="36"/>
        <v>SUBCUENTA</v>
      </c>
    </row>
    <row r="2394" spans="1:3" x14ac:dyDescent="0.25">
      <c r="A2394" s="13">
        <v>615560</v>
      </c>
      <c r="B2394" s="5" t="s">
        <v>998</v>
      </c>
      <c r="C2394" s="6" t="str">
        <f t="shared" si="36"/>
        <v>SUBCUENTA</v>
      </c>
    </row>
    <row r="2395" spans="1:3" x14ac:dyDescent="0.25">
      <c r="A2395" s="13">
        <v>615565</v>
      </c>
      <c r="B2395" s="5" t="s">
        <v>999</v>
      </c>
      <c r="C2395" s="6" t="str">
        <f t="shared" si="36"/>
        <v>SUBCUENTA</v>
      </c>
    </row>
    <row r="2396" spans="1:3" x14ac:dyDescent="0.25">
      <c r="A2396" s="13">
        <v>615570</v>
      </c>
      <c r="B2396" s="5" t="s">
        <v>1000</v>
      </c>
      <c r="C2396" s="6" t="str">
        <f t="shared" si="36"/>
        <v>SUBCUENTA</v>
      </c>
    </row>
    <row r="2397" spans="1:3" x14ac:dyDescent="0.25">
      <c r="A2397" s="13">
        <v>615575</v>
      </c>
      <c r="B2397" s="5" t="s">
        <v>1001</v>
      </c>
      <c r="C2397" s="6" t="str">
        <f t="shared" si="36"/>
        <v>SUBCUENTA</v>
      </c>
    </row>
    <row r="2398" spans="1:3" x14ac:dyDescent="0.25">
      <c r="A2398" s="13">
        <v>615580</v>
      </c>
      <c r="B2398" s="5" t="s">
        <v>1002</v>
      </c>
      <c r="C2398" s="6" t="str">
        <f t="shared" si="36"/>
        <v>SUBCUENTA</v>
      </c>
    </row>
    <row r="2399" spans="1:3" x14ac:dyDescent="0.25">
      <c r="A2399" s="13">
        <v>615585</v>
      </c>
      <c r="B2399" s="5" t="s">
        <v>1003</v>
      </c>
      <c r="C2399" s="6" t="str">
        <f t="shared" si="36"/>
        <v>SUBCUENTA</v>
      </c>
    </row>
    <row r="2400" spans="1:3" x14ac:dyDescent="0.25">
      <c r="A2400" s="13">
        <v>615590</v>
      </c>
      <c r="B2400" s="5" t="s">
        <v>1004</v>
      </c>
      <c r="C2400" s="6" t="str">
        <f t="shared" ref="C2400:C2463" si="37">IF(LEN(A2400)=1,"CLASE",IF(LEN(A2400)=2,"GRUPO",IF(LEN(A2400)=4,"CUENTA",IF(LEN(A2400)=6,"SUBCUENTA",""))))</f>
        <v>SUBCUENTA</v>
      </c>
    </row>
    <row r="2401" spans="1:3" x14ac:dyDescent="0.25">
      <c r="A2401" s="13">
        <v>615595</v>
      </c>
      <c r="B2401" s="5" t="s">
        <v>804</v>
      </c>
      <c r="C2401" s="6" t="str">
        <f t="shared" si="37"/>
        <v>SUBCUENTA</v>
      </c>
    </row>
    <row r="2402" spans="1:3" x14ac:dyDescent="0.25">
      <c r="A2402" s="13">
        <v>615599</v>
      </c>
      <c r="B2402" s="5" t="s">
        <v>52</v>
      </c>
      <c r="C2402" s="6" t="str">
        <f t="shared" si="37"/>
        <v>SUBCUENTA</v>
      </c>
    </row>
    <row r="2403" spans="1:3" x14ac:dyDescent="0.25">
      <c r="A2403" s="13">
        <v>6160</v>
      </c>
      <c r="B2403" s="5" t="s">
        <v>49</v>
      </c>
      <c r="C2403" s="6" t="str">
        <f t="shared" si="37"/>
        <v>CUENTA</v>
      </c>
    </row>
    <row r="2404" spans="1:3" x14ac:dyDescent="0.25">
      <c r="A2404" s="13">
        <v>616005</v>
      </c>
      <c r="B2404" s="5" t="s">
        <v>1005</v>
      </c>
      <c r="C2404" s="6" t="str">
        <f t="shared" si="37"/>
        <v>SUBCUENTA</v>
      </c>
    </row>
    <row r="2405" spans="1:3" x14ac:dyDescent="0.25">
      <c r="A2405" s="13">
        <v>610595</v>
      </c>
      <c r="B2405" s="5" t="s">
        <v>804</v>
      </c>
      <c r="C2405" s="6" t="str">
        <f t="shared" si="37"/>
        <v>SUBCUENTA</v>
      </c>
    </row>
    <row r="2406" spans="1:3" x14ac:dyDescent="0.25">
      <c r="A2406" s="13">
        <v>616099</v>
      </c>
      <c r="B2406" s="5" t="s">
        <v>52</v>
      </c>
      <c r="C2406" s="6" t="str">
        <f t="shared" si="37"/>
        <v>SUBCUENTA</v>
      </c>
    </row>
    <row r="2407" spans="1:3" x14ac:dyDescent="0.25">
      <c r="A2407" s="13">
        <v>6165</v>
      </c>
      <c r="B2407" s="5" t="s">
        <v>50</v>
      </c>
      <c r="C2407" s="6" t="str">
        <f t="shared" si="37"/>
        <v>CUENTA</v>
      </c>
    </row>
    <row r="2408" spans="1:3" x14ac:dyDescent="0.25">
      <c r="A2408" s="13">
        <v>616505</v>
      </c>
      <c r="B2408" s="5" t="s">
        <v>1006</v>
      </c>
      <c r="C2408" s="6" t="str">
        <f t="shared" si="37"/>
        <v>SUBCUENTA</v>
      </c>
    </row>
    <row r="2409" spans="1:3" x14ac:dyDescent="0.25">
      <c r="A2409" s="13">
        <v>616510</v>
      </c>
      <c r="B2409" s="5" t="s">
        <v>1007</v>
      </c>
      <c r="C2409" s="6" t="str">
        <f t="shared" si="37"/>
        <v>SUBCUENTA</v>
      </c>
    </row>
    <row r="2410" spans="1:3" x14ac:dyDescent="0.25">
      <c r="A2410" s="13">
        <v>616515</v>
      </c>
      <c r="B2410" s="5" t="s">
        <v>1008</v>
      </c>
      <c r="C2410" s="6" t="str">
        <f t="shared" si="37"/>
        <v>SUBCUENTA</v>
      </c>
    </row>
    <row r="2411" spans="1:3" x14ac:dyDescent="0.25">
      <c r="A2411" s="13">
        <v>616520</v>
      </c>
      <c r="B2411" s="5" t="s">
        <v>1009</v>
      </c>
      <c r="C2411" s="6" t="str">
        <f t="shared" si="37"/>
        <v>SUBCUENTA</v>
      </c>
    </row>
    <row r="2412" spans="1:3" x14ac:dyDescent="0.25">
      <c r="A2412" s="13">
        <v>616525</v>
      </c>
      <c r="B2412" s="5" t="s">
        <v>1010</v>
      </c>
      <c r="C2412" s="6" t="str">
        <f t="shared" si="37"/>
        <v>SUBCUENTA</v>
      </c>
    </row>
    <row r="2413" spans="1:3" x14ac:dyDescent="0.25">
      <c r="A2413" s="13">
        <v>616530</v>
      </c>
      <c r="B2413" s="5" t="s">
        <v>1011</v>
      </c>
      <c r="C2413" s="6" t="str">
        <f t="shared" si="37"/>
        <v>SUBCUENTA</v>
      </c>
    </row>
    <row r="2414" spans="1:3" x14ac:dyDescent="0.25">
      <c r="A2414" s="13">
        <v>616595</v>
      </c>
      <c r="B2414" s="5" t="s">
        <v>804</v>
      </c>
      <c r="C2414" s="6" t="str">
        <f t="shared" si="37"/>
        <v>SUBCUENTA</v>
      </c>
    </row>
    <row r="2415" spans="1:3" x14ac:dyDescent="0.25">
      <c r="A2415" s="13">
        <v>616599</v>
      </c>
      <c r="B2415" s="5" t="s">
        <v>52</v>
      </c>
      <c r="C2415" s="6" t="str">
        <f t="shared" si="37"/>
        <v>SUBCUENTA</v>
      </c>
    </row>
    <row r="2416" spans="1:3" x14ac:dyDescent="0.25">
      <c r="A2416" s="13">
        <v>6170</v>
      </c>
      <c r="B2416" s="5" t="s">
        <v>51</v>
      </c>
      <c r="C2416" s="6" t="str">
        <f t="shared" si="37"/>
        <v>CUENTA</v>
      </c>
    </row>
    <row r="2417" spans="1:3" x14ac:dyDescent="0.25">
      <c r="A2417" s="13">
        <v>617005</v>
      </c>
      <c r="B2417" s="5" t="s">
        <v>1012</v>
      </c>
      <c r="C2417" s="6" t="str">
        <f t="shared" si="37"/>
        <v>SUBCUENTA</v>
      </c>
    </row>
    <row r="2418" spans="1:3" x14ac:dyDescent="0.25">
      <c r="A2418" s="13">
        <v>617010</v>
      </c>
      <c r="B2418" s="5" t="s">
        <v>1013</v>
      </c>
      <c r="C2418" s="6" t="str">
        <f t="shared" si="37"/>
        <v>SUBCUENTA</v>
      </c>
    </row>
    <row r="2419" spans="1:3" x14ac:dyDescent="0.25">
      <c r="A2419" s="13">
        <v>617015</v>
      </c>
      <c r="B2419" s="5" t="s">
        <v>1014</v>
      </c>
      <c r="C2419" s="6" t="str">
        <f t="shared" si="37"/>
        <v>SUBCUENTA</v>
      </c>
    </row>
    <row r="2420" spans="1:3" x14ac:dyDescent="0.25">
      <c r="A2420" s="13">
        <v>617020</v>
      </c>
      <c r="B2420" s="5" t="s">
        <v>1015</v>
      </c>
      <c r="C2420" s="6" t="str">
        <f t="shared" si="37"/>
        <v>SUBCUENTA</v>
      </c>
    </row>
    <row r="2421" spans="1:3" x14ac:dyDescent="0.25">
      <c r="A2421" s="13">
        <v>617025</v>
      </c>
      <c r="B2421" s="5" t="s">
        <v>1016</v>
      </c>
      <c r="C2421" s="6" t="str">
        <f t="shared" si="37"/>
        <v>SUBCUENTA</v>
      </c>
    </row>
    <row r="2422" spans="1:3" x14ac:dyDescent="0.25">
      <c r="A2422" s="13">
        <v>617030</v>
      </c>
      <c r="B2422" s="5" t="s">
        <v>1017</v>
      </c>
      <c r="C2422" s="6" t="str">
        <f t="shared" si="37"/>
        <v>SUBCUENTA</v>
      </c>
    </row>
    <row r="2423" spans="1:3" x14ac:dyDescent="0.25">
      <c r="A2423" s="13">
        <v>617035</v>
      </c>
      <c r="B2423" s="5" t="s">
        <v>1018</v>
      </c>
      <c r="C2423" s="6" t="str">
        <f t="shared" si="37"/>
        <v>SUBCUENTA</v>
      </c>
    </row>
    <row r="2424" spans="1:3" x14ac:dyDescent="0.25">
      <c r="A2424" s="13">
        <v>617040</v>
      </c>
      <c r="B2424" s="5" t="s">
        <v>1019</v>
      </c>
      <c r="C2424" s="6" t="str">
        <f t="shared" si="37"/>
        <v>SUBCUENTA</v>
      </c>
    </row>
    <row r="2425" spans="1:3" x14ac:dyDescent="0.25">
      <c r="A2425" s="13">
        <v>617045</v>
      </c>
      <c r="B2425" s="5" t="s">
        <v>1020</v>
      </c>
      <c r="C2425" s="6" t="str">
        <f t="shared" si="37"/>
        <v>SUBCUENTA</v>
      </c>
    </row>
    <row r="2426" spans="1:3" x14ac:dyDescent="0.25">
      <c r="A2426" s="13">
        <v>617050</v>
      </c>
      <c r="B2426" s="5" t="s">
        <v>1021</v>
      </c>
      <c r="C2426" s="6" t="str">
        <f t="shared" si="37"/>
        <v>SUBCUENTA</v>
      </c>
    </row>
    <row r="2427" spans="1:3" x14ac:dyDescent="0.25">
      <c r="A2427" s="13">
        <v>617055</v>
      </c>
      <c r="B2427" s="5" t="s">
        <v>1022</v>
      </c>
      <c r="C2427" s="6" t="str">
        <f t="shared" si="37"/>
        <v>SUBCUENTA</v>
      </c>
    </row>
    <row r="2428" spans="1:3" x14ac:dyDescent="0.25">
      <c r="A2428" s="13">
        <v>617060</v>
      </c>
      <c r="B2428" s="5" t="s">
        <v>1023</v>
      </c>
      <c r="C2428" s="6" t="str">
        <f t="shared" si="37"/>
        <v>SUBCUENTA</v>
      </c>
    </row>
    <row r="2429" spans="1:3" x14ac:dyDescent="0.25">
      <c r="A2429" s="13">
        <v>617065</v>
      </c>
      <c r="B2429" s="5" t="s">
        <v>1024</v>
      </c>
      <c r="C2429" s="6" t="str">
        <f t="shared" si="37"/>
        <v>SUBCUENTA</v>
      </c>
    </row>
    <row r="2430" spans="1:3" x14ac:dyDescent="0.25">
      <c r="A2430" s="13">
        <v>617095</v>
      </c>
      <c r="B2430" s="5" t="s">
        <v>804</v>
      </c>
      <c r="C2430" s="6" t="str">
        <f t="shared" si="37"/>
        <v>SUBCUENTA</v>
      </c>
    </row>
    <row r="2431" spans="1:3" x14ac:dyDescent="0.25">
      <c r="A2431" s="13">
        <v>617099</v>
      </c>
      <c r="B2431" s="5" t="s">
        <v>52</v>
      </c>
      <c r="C2431" s="6" t="str">
        <f t="shared" si="37"/>
        <v>SUBCUENTA</v>
      </c>
    </row>
    <row r="2432" spans="1:3" x14ac:dyDescent="0.25">
      <c r="A2432" s="13">
        <v>62</v>
      </c>
      <c r="B2432" s="5" t="s">
        <v>526</v>
      </c>
      <c r="C2432" s="6" t="str">
        <f t="shared" si="37"/>
        <v>GRUPO</v>
      </c>
    </row>
    <row r="2433" spans="1:3" x14ac:dyDescent="0.25">
      <c r="A2433" s="13">
        <v>6205</v>
      </c>
      <c r="B2433" s="5" t="s">
        <v>1266</v>
      </c>
      <c r="C2433" s="6" t="str">
        <f t="shared" si="37"/>
        <v>CUENTA</v>
      </c>
    </row>
    <row r="2434" spans="1:3" ht="25.5" x14ac:dyDescent="0.25">
      <c r="A2434" s="13" t="s">
        <v>1267</v>
      </c>
      <c r="B2434" s="5"/>
      <c r="C2434" s="6" t="str">
        <f t="shared" si="37"/>
        <v/>
      </c>
    </row>
    <row r="2435" spans="1:3" x14ac:dyDescent="0.25">
      <c r="A2435" s="13">
        <v>620599</v>
      </c>
      <c r="B2435" s="5" t="s">
        <v>52</v>
      </c>
      <c r="C2435" s="6" t="str">
        <f t="shared" si="37"/>
        <v>SUBCUENTA</v>
      </c>
    </row>
    <row r="2436" spans="1:3" x14ac:dyDescent="0.25">
      <c r="A2436" s="13">
        <v>6210</v>
      </c>
      <c r="B2436" s="5" t="s">
        <v>1268</v>
      </c>
      <c r="C2436" s="6" t="str">
        <f t="shared" si="37"/>
        <v>CUENTA</v>
      </c>
    </row>
    <row r="2437" spans="1:3" ht="25.5" x14ac:dyDescent="0.25">
      <c r="A2437" s="13" t="s">
        <v>1269</v>
      </c>
      <c r="B2437" s="5"/>
      <c r="C2437" s="6" t="str">
        <f t="shared" si="37"/>
        <v/>
      </c>
    </row>
    <row r="2438" spans="1:3" x14ac:dyDescent="0.25">
      <c r="A2438" s="13">
        <v>621099</v>
      </c>
      <c r="B2438" s="5" t="s">
        <v>52</v>
      </c>
      <c r="C2438" s="6" t="str">
        <f t="shared" si="37"/>
        <v>SUBCUENTA</v>
      </c>
    </row>
    <row r="2439" spans="1:3" x14ac:dyDescent="0.25">
      <c r="A2439" s="13">
        <v>6215</v>
      </c>
      <c r="B2439" s="5" t="s">
        <v>1270</v>
      </c>
      <c r="C2439" s="6" t="str">
        <f t="shared" si="37"/>
        <v>CUENTA</v>
      </c>
    </row>
    <row r="2440" spans="1:3" ht="25.5" x14ac:dyDescent="0.25">
      <c r="A2440" s="13" t="s">
        <v>1271</v>
      </c>
      <c r="B2440" s="5"/>
      <c r="C2440" s="6" t="str">
        <f t="shared" si="37"/>
        <v/>
      </c>
    </row>
    <row r="2441" spans="1:3" x14ac:dyDescent="0.25">
      <c r="A2441" s="13">
        <v>621599</v>
      </c>
      <c r="B2441" s="5" t="s">
        <v>52</v>
      </c>
      <c r="C2441" s="6" t="str">
        <f t="shared" si="37"/>
        <v>SUBCUENTA</v>
      </c>
    </row>
    <row r="2442" spans="1:3" x14ac:dyDescent="0.25">
      <c r="A2442" s="13">
        <v>6220</v>
      </c>
      <c r="B2442" s="5" t="s">
        <v>1272</v>
      </c>
      <c r="C2442" s="6" t="str">
        <f t="shared" si="37"/>
        <v>CUENTA</v>
      </c>
    </row>
    <row r="2443" spans="1:3" ht="25.5" x14ac:dyDescent="0.25">
      <c r="A2443" s="13" t="s">
        <v>1273</v>
      </c>
      <c r="B2443" s="5"/>
      <c r="C2443" s="6" t="str">
        <f t="shared" si="37"/>
        <v/>
      </c>
    </row>
    <row r="2444" spans="1:3" x14ac:dyDescent="0.25">
      <c r="A2444" s="13">
        <v>622099</v>
      </c>
      <c r="B2444" s="5" t="s">
        <v>52</v>
      </c>
      <c r="C2444" s="6" t="str">
        <f t="shared" si="37"/>
        <v>SUBCUENTA</v>
      </c>
    </row>
    <row r="2445" spans="1:3" x14ac:dyDescent="0.25">
      <c r="A2445" s="13">
        <v>6225</v>
      </c>
      <c r="B2445" s="5" t="s">
        <v>1274</v>
      </c>
      <c r="C2445" s="6" t="str">
        <f t="shared" si="37"/>
        <v>CUENTA</v>
      </c>
    </row>
    <row r="2446" spans="1:3" ht="25.5" x14ac:dyDescent="0.25">
      <c r="A2446" s="13" t="s">
        <v>1275</v>
      </c>
      <c r="B2446" s="5"/>
      <c r="C2446" s="6" t="str">
        <f t="shared" si="37"/>
        <v/>
      </c>
    </row>
    <row r="2447" spans="1:3" x14ac:dyDescent="0.25">
      <c r="A2447" s="13">
        <v>622599</v>
      </c>
      <c r="B2447" s="5" t="s">
        <v>52</v>
      </c>
      <c r="C2447" s="6" t="str">
        <f t="shared" si="37"/>
        <v>SUBCUENTA</v>
      </c>
    </row>
    <row r="2448" spans="1:3" x14ac:dyDescent="0.25">
      <c r="A2448" s="13">
        <v>7</v>
      </c>
      <c r="B2448" s="5" t="s">
        <v>1276</v>
      </c>
      <c r="C2448" s="6" t="str">
        <f t="shared" si="37"/>
        <v>CLASE</v>
      </c>
    </row>
    <row r="2449" spans="1:3" x14ac:dyDescent="0.25">
      <c r="A2449" s="13">
        <v>71</v>
      </c>
      <c r="B2449" s="5" t="s">
        <v>1029</v>
      </c>
      <c r="C2449" s="6" t="str">
        <f t="shared" si="37"/>
        <v>GRUPO</v>
      </c>
    </row>
    <row r="2450" spans="1:3" x14ac:dyDescent="0.25">
      <c r="A2450" s="13" t="s">
        <v>1277</v>
      </c>
      <c r="B2450" s="5"/>
      <c r="C2450" s="6" t="str">
        <f t="shared" si="37"/>
        <v/>
      </c>
    </row>
    <row r="2451" spans="1:3" ht="25.5" x14ac:dyDescent="0.25">
      <c r="A2451" s="13" t="s">
        <v>1278</v>
      </c>
      <c r="B2451" s="5"/>
      <c r="C2451" s="6" t="str">
        <f t="shared" si="37"/>
        <v/>
      </c>
    </row>
    <row r="2452" spans="1:3" x14ac:dyDescent="0.25">
      <c r="A2452" s="13">
        <v>72</v>
      </c>
      <c r="B2452" s="5" t="s">
        <v>1279</v>
      </c>
      <c r="C2452" s="6" t="str">
        <f t="shared" si="37"/>
        <v>GRUPO</v>
      </c>
    </row>
    <row r="2453" spans="1:3" x14ac:dyDescent="0.25">
      <c r="A2453" s="13" t="s">
        <v>1280</v>
      </c>
      <c r="B2453" s="5"/>
      <c r="C2453" s="6" t="str">
        <f t="shared" si="37"/>
        <v/>
      </c>
    </row>
    <row r="2454" spans="1:3" ht="25.5" x14ac:dyDescent="0.25">
      <c r="A2454" s="13" t="s">
        <v>1281</v>
      </c>
      <c r="B2454" s="5"/>
      <c r="C2454" s="6" t="str">
        <f t="shared" si="37"/>
        <v/>
      </c>
    </row>
    <row r="2455" spans="1:3" x14ac:dyDescent="0.25">
      <c r="A2455" s="13">
        <v>73</v>
      </c>
      <c r="B2455" s="5" t="s">
        <v>1282</v>
      </c>
      <c r="C2455" s="6" t="str">
        <f t="shared" si="37"/>
        <v>GRUPO</v>
      </c>
    </row>
    <row r="2456" spans="1:3" x14ac:dyDescent="0.25">
      <c r="A2456" s="13" t="s">
        <v>1283</v>
      </c>
      <c r="B2456" s="5"/>
      <c r="C2456" s="6" t="str">
        <f t="shared" si="37"/>
        <v/>
      </c>
    </row>
    <row r="2457" spans="1:3" ht="25.5" x14ac:dyDescent="0.25">
      <c r="A2457" s="13" t="s">
        <v>1284</v>
      </c>
      <c r="B2457" s="5"/>
      <c r="C2457" s="6" t="str">
        <f t="shared" si="37"/>
        <v/>
      </c>
    </row>
    <row r="2458" spans="1:3" x14ac:dyDescent="0.25">
      <c r="A2458" s="13">
        <v>74</v>
      </c>
      <c r="B2458" s="5" t="s">
        <v>1285</v>
      </c>
      <c r="C2458" s="6" t="str">
        <f t="shared" si="37"/>
        <v>GRUPO</v>
      </c>
    </row>
    <row r="2459" spans="1:3" x14ac:dyDescent="0.25">
      <c r="A2459" s="13" t="s">
        <v>1286</v>
      </c>
      <c r="B2459" s="5"/>
      <c r="C2459" s="6" t="str">
        <f t="shared" si="37"/>
        <v/>
      </c>
    </row>
    <row r="2460" spans="1:3" ht="25.5" x14ac:dyDescent="0.25">
      <c r="A2460" s="13" t="s">
        <v>1287</v>
      </c>
      <c r="B2460" s="5"/>
      <c r="C2460" s="6" t="str">
        <f t="shared" si="37"/>
        <v/>
      </c>
    </row>
    <row r="2461" spans="1:3" x14ac:dyDescent="0.25">
      <c r="A2461" s="13">
        <v>8</v>
      </c>
      <c r="B2461" s="5" t="s">
        <v>1288</v>
      </c>
      <c r="C2461" s="6" t="str">
        <f t="shared" si="37"/>
        <v>CLASE</v>
      </c>
    </row>
    <row r="2462" spans="1:3" x14ac:dyDescent="0.25">
      <c r="A2462" s="13">
        <v>81</v>
      </c>
      <c r="B2462" s="5" t="s">
        <v>1289</v>
      </c>
      <c r="C2462" s="6" t="str">
        <f t="shared" si="37"/>
        <v>GRUPO</v>
      </c>
    </row>
    <row r="2463" spans="1:3" x14ac:dyDescent="0.25">
      <c r="A2463" s="13">
        <v>8105</v>
      </c>
      <c r="B2463" s="5" t="s">
        <v>1290</v>
      </c>
      <c r="C2463" s="6" t="str">
        <f t="shared" si="37"/>
        <v>CUENTA</v>
      </c>
    </row>
    <row r="2464" spans="1:3" x14ac:dyDescent="0.25">
      <c r="A2464" s="13">
        <v>810505</v>
      </c>
      <c r="B2464" s="5" t="s">
        <v>1291</v>
      </c>
      <c r="C2464" s="6" t="str">
        <f t="shared" ref="C2464:C2527" si="38">IF(LEN(A2464)=1,"CLASE",IF(LEN(A2464)=2,"GRUPO",IF(LEN(A2464)=4,"CUENTA",IF(LEN(A2464)=6,"SUBCUENTA",""))))</f>
        <v>SUBCUENTA</v>
      </c>
    </row>
    <row r="2465" spans="1:3" x14ac:dyDescent="0.25">
      <c r="A2465" s="13">
        <v>810510</v>
      </c>
      <c r="B2465" s="5" t="s">
        <v>1292</v>
      </c>
      <c r="C2465" s="6" t="str">
        <f t="shared" si="38"/>
        <v>SUBCUENTA</v>
      </c>
    </row>
    <row r="2466" spans="1:3" x14ac:dyDescent="0.25">
      <c r="A2466" s="13">
        <v>810599</v>
      </c>
      <c r="B2466" s="5" t="s">
        <v>52</v>
      </c>
      <c r="C2466" s="6" t="str">
        <f t="shared" si="38"/>
        <v>SUBCUENTA</v>
      </c>
    </row>
    <row r="2467" spans="1:3" x14ac:dyDescent="0.25">
      <c r="A2467" s="13">
        <v>8110</v>
      </c>
      <c r="B2467" s="5" t="s">
        <v>1293</v>
      </c>
      <c r="C2467" s="6" t="str">
        <f t="shared" si="38"/>
        <v>CUENTA</v>
      </c>
    </row>
    <row r="2468" spans="1:3" x14ac:dyDescent="0.25">
      <c r="A2468" s="13">
        <v>811005</v>
      </c>
      <c r="B2468" s="5" t="s">
        <v>1291</v>
      </c>
      <c r="C2468" s="6" t="str">
        <f t="shared" si="38"/>
        <v>SUBCUENTA</v>
      </c>
    </row>
    <row r="2469" spans="1:3" x14ac:dyDescent="0.25">
      <c r="A2469" s="13">
        <v>811010</v>
      </c>
      <c r="B2469" s="5" t="s">
        <v>1292</v>
      </c>
      <c r="C2469" s="6" t="str">
        <f t="shared" si="38"/>
        <v>SUBCUENTA</v>
      </c>
    </row>
    <row r="2470" spans="1:3" x14ac:dyDescent="0.25">
      <c r="A2470" s="13">
        <v>811015</v>
      </c>
      <c r="B2470" s="5" t="s">
        <v>1294</v>
      </c>
      <c r="C2470" s="6" t="str">
        <f t="shared" si="38"/>
        <v>SUBCUENTA</v>
      </c>
    </row>
    <row r="2471" spans="1:3" x14ac:dyDescent="0.25">
      <c r="A2471" s="13">
        <v>811020</v>
      </c>
      <c r="B2471" s="5" t="s">
        <v>1295</v>
      </c>
      <c r="C2471" s="6" t="str">
        <f t="shared" si="38"/>
        <v>SUBCUENTA</v>
      </c>
    </row>
    <row r="2472" spans="1:3" x14ac:dyDescent="0.25">
      <c r="A2472" s="13">
        <v>811099</v>
      </c>
      <c r="B2472" s="5" t="s">
        <v>52</v>
      </c>
      <c r="C2472" s="6" t="str">
        <f t="shared" si="38"/>
        <v>SUBCUENTA</v>
      </c>
    </row>
    <row r="2473" spans="1:3" x14ac:dyDescent="0.25">
      <c r="A2473" s="13">
        <v>8115</v>
      </c>
      <c r="B2473" s="5" t="s">
        <v>1296</v>
      </c>
      <c r="C2473" s="6" t="str">
        <f t="shared" si="38"/>
        <v>CUENTA</v>
      </c>
    </row>
    <row r="2474" spans="1:3" x14ac:dyDescent="0.25">
      <c r="A2474" s="13">
        <v>811505</v>
      </c>
      <c r="B2474" s="5" t="s">
        <v>1297</v>
      </c>
      <c r="C2474" s="6" t="str">
        <f t="shared" si="38"/>
        <v>SUBCUENTA</v>
      </c>
    </row>
    <row r="2475" spans="1:3" x14ac:dyDescent="0.25">
      <c r="A2475" s="13">
        <v>811510</v>
      </c>
      <c r="B2475" s="5" t="s">
        <v>1298</v>
      </c>
      <c r="C2475" s="6" t="str">
        <f t="shared" si="38"/>
        <v>SUBCUENTA</v>
      </c>
    </row>
    <row r="2476" spans="1:3" x14ac:dyDescent="0.25">
      <c r="A2476" s="13">
        <v>811515</v>
      </c>
      <c r="B2476" s="5" t="s">
        <v>1299</v>
      </c>
      <c r="C2476" s="6" t="str">
        <f t="shared" si="38"/>
        <v>SUBCUENTA</v>
      </c>
    </row>
    <row r="2477" spans="1:3" x14ac:dyDescent="0.25">
      <c r="A2477" s="13">
        <v>811520</v>
      </c>
      <c r="B2477" s="5" t="s">
        <v>1300</v>
      </c>
      <c r="C2477" s="6" t="str">
        <f t="shared" si="38"/>
        <v>SUBCUENTA</v>
      </c>
    </row>
    <row r="2478" spans="1:3" x14ac:dyDescent="0.25">
      <c r="A2478" s="13">
        <v>811599</v>
      </c>
      <c r="B2478" s="5" t="s">
        <v>52</v>
      </c>
      <c r="C2478" s="6" t="str">
        <f t="shared" si="38"/>
        <v>SUBCUENTA</v>
      </c>
    </row>
    <row r="2479" spans="1:3" x14ac:dyDescent="0.25">
      <c r="A2479" s="13">
        <v>8120</v>
      </c>
      <c r="B2479" s="5" t="s">
        <v>1301</v>
      </c>
      <c r="C2479" s="6" t="str">
        <f t="shared" si="38"/>
        <v>CUENTA</v>
      </c>
    </row>
    <row r="2480" spans="1:3" x14ac:dyDescent="0.25">
      <c r="A2480" s="13">
        <v>812005</v>
      </c>
      <c r="B2480" s="5" t="s">
        <v>1302</v>
      </c>
      <c r="C2480" s="6" t="str">
        <f t="shared" si="38"/>
        <v>SUBCUENTA</v>
      </c>
    </row>
    <row r="2481" spans="1:3" x14ac:dyDescent="0.25">
      <c r="A2481" s="13">
        <v>812010</v>
      </c>
      <c r="B2481" s="5" t="s">
        <v>1303</v>
      </c>
      <c r="C2481" s="6" t="str">
        <f t="shared" si="38"/>
        <v>SUBCUENTA</v>
      </c>
    </row>
    <row r="2482" spans="1:3" x14ac:dyDescent="0.25">
      <c r="A2482" s="13">
        <v>8125</v>
      </c>
      <c r="B2482" s="5" t="s">
        <v>211</v>
      </c>
      <c r="C2482" s="6" t="str">
        <f t="shared" si="38"/>
        <v>CUENTA</v>
      </c>
    </row>
    <row r="2483" spans="1:3" ht="25.5" x14ac:dyDescent="0.25">
      <c r="A2483" s="13" t="s">
        <v>1304</v>
      </c>
      <c r="B2483" s="5"/>
      <c r="C2483" s="6" t="str">
        <f t="shared" si="38"/>
        <v/>
      </c>
    </row>
    <row r="2484" spans="1:3" x14ac:dyDescent="0.25">
      <c r="A2484" s="13">
        <v>8195</v>
      </c>
      <c r="B2484" s="5" t="s">
        <v>114</v>
      </c>
      <c r="C2484" s="6" t="str">
        <f t="shared" si="38"/>
        <v>CUENTA</v>
      </c>
    </row>
    <row r="2485" spans="1:3" x14ac:dyDescent="0.25">
      <c r="A2485" s="13">
        <v>819505</v>
      </c>
      <c r="B2485" s="5" t="s">
        <v>1305</v>
      </c>
      <c r="C2485" s="6" t="str">
        <f t="shared" si="38"/>
        <v>SUBCUENTA</v>
      </c>
    </row>
    <row r="2486" spans="1:3" x14ac:dyDescent="0.25">
      <c r="A2486" s="13">
        <v>819595</v>
      </c>
      <c r="B2486" s="5" t="s">
        <v>64</v>
      </c>
      <c r="C2486" s="6" t="str">
        <f t="shared" si="38"/>
        <v>SUBCUENTA</v>
      </c>
    </row>
    <row r="2487" spans="1:3" x14ac:dyDescent="0.25">
      <c r="A2487" s="13">
        <v>819599</v>
      </c>
      <c r="B2487" s="5" t="s">
        <v>1306</v>
      </c>
      <c r="C2487" s="6" t="str">
        <f t="shared" si="38"/>
        <v>SUBCUENTA</v>
      </c>
    </row>
    <row r="2488" spans="1:3" x14ac:dyDescent="0.25">
      <c r="A2488" s="13">
        <v>82</v>
      </c>
      <c r="B2488" s="5" t="s">
        <v>1307</v>
      </c>
      <c r="C2488" s="6" t="str">
        <f t="shared" si="38"/>
        <v>GRUPO</v>
      </c>
    </row>
    <row r="2489" spans="1:3" x14ac:dyDescent="0.25">
      <c r="A2489" s="13" t="s">
        <v>1308</v>
      </c>
      <c r="B2489" s="5"/>
      <c r="C2489" s="6" t="str">
        <f t="shared" si="38"/>
        <v/>
      </c>
    </row>
    <row r="2490" spans="1:3" ht="25.5" x14ac:dyDescent="0.25">
      <c r="A2490" s="13" t="s">
        <v>1309</v>
      </c>
      <c r="B2490" s="5"/>
      <c r="C2490" s="6" t="str">
        <f t="shared" si="38"/>
        <v/>
      </c>
    </row>
    <row r="2491" spans="1:3" x14ac:dyDescent="0.25">
      <c r="A2491" s="13">
        <v>83</v>
      </c>
      <c r="B2491" s="5" t="s">
        <v>1310</v>
      </c>
      <c r="C2491" s="6" t="str">
        <f t="shared" si="38"/>
        <v>GRUPO</v>
      </c>
    </row>
    <row r="2492" spans="1:3" x14ac:dyDescent="0.25">
      <c r="A2492" s="13">
        <v>8305</v>
      </c>
      <c r="B2492" s="5" t="s">
        <v>1311</v>
      </c>
      <c r="C2492" s="6" t="str">
        <f t="shared" si="38"/>
        <v>CUENTA</v>
      </c>
    </row>
    <row r="2493" spans="1:3" x14ac:dyDescent="0.25">
      <c r="A2493" s="13">
        <v>830505</v>
      </c>
      <c r="B2493" s="5" t="s">
        <v>1292</v>
      </c>
      <c r="C2493" s="6" t="str">
        <f t="shared" si="38"/>
        <v>SUBCUENTA</v>
      </c>
    </row>
    <row r="2494" spans="1:3" x14ac:dyDescent="0.25">
      <c r="A2494" s="13">
        <v>830510</v>
      </c>
      <c r="B2494" s="5" t="s">
        <v>1294</v>
      </c>
      <c r="C2494" s="6" t="str">
        <f t="shared" si="38"/>
        <v>SUBCUENTA</v>
      </c>
    </row>
    <row r="2495" spans="1:3" x14ac:dyDescent="0.25">
      <c r="A2495" s="13">
        <v>830599</v>
      </c>
      <c r="B2495" s="5" t="s">
        <v>52</v>
      </c>
      <c r="C2495" s="6" t="str">
        <f t="shared" si="38"/>
        <v>SUBCUENTA</v>
      </c>
    </row>
    <row r="2496" spans="1:3" x14ac:dyDescent="0.25">
      <c r="A2496" s="13">
        <v>8310</v>
      </c>
      <c r="B2496" s="5" t="s">
        <v>1312</v>
      </c>
      <c r="C2496" s="6" t="str">
        <f t="shared" si="38"/>
        <v>CUENTA</v>
      </c>
    </row>
    <row r="2497" spans="1:3" x14ac:dyDescent="0.25">
      <c r="A2497" s="13">
        <v>831005</v>
      </c>
      <c r="B2497" s="5" t="s">
        <v>37</v>
      </c>
      <c r="C2497" s="6" t="str">
        <f t="shared" si="38"/>
        <v>SUBCUENTA</v>
      </c>
    </row>
    <row r="2498" spans="1:3" x14ac:dyDescent="0.25">
      <c r="A2498" s="13">
        <v>831010</v>
      </c>
      <c r="B2498" s="5" t="s">
        <v>54</v>
      </c>
      <c r="C2498" s="6" t="str">
        <f t="shared" si="38"/>
        <v>SUBCUENTA</v>
      </c>
    </row>
    <row r="2499" spans="1:3" x14ac:dyDescent="0.25">
      <c r="A2499" s="13">
        <v>831095</v>
      </c>
      <c r="B2499" s="5" t="s">
        <v>59</v>
      </c>
      <c r="C2499" s="6" t="str">
        <f t="shared" si="38"/>
        <v>SUBCUENTA</v>
      </c>
    </row>
    <row r="2500" spans="1:3" x14ac:dyDescent="0.25">
      <c r="A2500" s="13">
        <v>8315</v>
      </c>
      <c r="B2500" s="5" t="s">
        <v>1313</v>
      </c>
      <c r="C2500" s="6" t="str">
        <f t="shared" si="38"/>
        <v>CUENTA</v>
      </c>
    </row>
    <row r="2501" spans="1:3" x14ac:dyDescent="0.25">
      <c r="A2501" s="13">
        <v>831506</v>
      </c>
      <c r="B2501" s="5" t="s">
        <v>265</v>
      </c>
      <c r="C2501" s="6" t="str">
        <f t="shared" si="38"/>
        <v>SUBCUENTA</v>
      </c>
    </row>
    <row r="2502" spans="1:3" x14ac:dyDescent="0.25">
      <c r="A2502" s="13">
        <v>831516</v>
      </c>
      <c r="B2502" s="5" t="s">
        <v>270</v>
      </c>
      <c r="C2502" s="6" t="str">
        <f t="shared" si="38"/>
        <v>SUBCUENTA</v>
      </c>
    </row>
    <row r="2503" spans="1:3" x14ac:dyDescent="0.25">
      <c r="A2503" s="13">
        <v>831520</v>
      </c>
      <c r="B2503" s="5" t="s">
        <v>277</v>
      </c>
      <c r="C2503" s="6" t="str">
        <f t="shared" si="38"/>
        <v>SUBCUENTA</v>
      </c>
    </row>
    <row r="2504" spans="1:3" x14ac:dyDescent="0.25">
      <c r="A2504" s="13">
        <v>831524</v>
      </c>
      <c r="B2504" s="5" t="s">
        <v>278</v>
      </c>
      <c r="C2504" s="6" t="str">
        <f t="shared" si="38"/>
        <v>SUBCUENTA</v>
      </c>
    </row>
    <row r="2505" spans="1:3" x14ac:dyDescent="0.25">
      <c r="A2505" s="13">
        <v>831528</v>
      </c>
      <c r="B2505" s="5" t="s">
        <v>279</v>
      </c>
      <c r="C2505" s="6" t="str">
        <f t="shared" si="38"/>
        <v>SUBCUENTA</v>
      </c>
    </row>
    <row r="2506" spans="1:3" x14ac:dyDescent="0.25">
      <c r="A2506" s="13">
        <v>831532</v>
      </c>
      <c r="B2506" s="5" t="s">
        <v>312</v>
      </c>
      <c r="C2506" s="6" t="str">
        <f t="shared" si="38"/>
        <v>SUBCUENTA</v>
      </c>
    </row>
    <row r="2507" spans="1:3" x14ac:dyDescent="0.25">
      <c r="A2507" s="13">
        <v>831536</v>
      </c>
      <c r="B2507" s="5" t="s">
        <v>281</v>
      </c>
      <c r="C2507" s="6" t="str">
        <f t="shared" si="38"/>
        <v>SUBCUENTA</v>
      </c>
    </row>
    <row r="2508" spans="1:3" x14ac:dyDescent="0.25">
      <c r="A2508" s="13">
        <v>831540</v>
      </c>
      <c r="B2508" s="5" t="s">
        <v>282</v>
      </c>
      <c r="C2508" s="6" t="str">
        <f t="shared" si="38"/>
        <v>SUBCUENTA</v>
      </c>
    </row>
    <row r="2509" spans="1:3" x14ac:dyDescent="0.25">
      <c r="A2509" s="13">
        <v>831544</v>
      </c>
      <c r="B2509" s="5" t="s">
        <v>283</v>
      </c>
      <c r="C2509" s="6" t="str">
        <f t="shared" si="38"/>
        <v>SUBCUENTA</v>
      </c>
    </row>
    <row r="2510" spans="1:3" x14ac:dyDescent="0.25">
      <c r="A2510" s="13">
        <v>831548</v>
      </c>
      <c r="B2510" s="5" t="s">
        <v>284</v>
      </c>
      <c r="C2510" s="6" t="str">
        <f t="shared" si="38"/>
        <v>SUBCUENTA</v>
      </c>
    </row>
    <row r="2511" spans="1:3" x14ac:dyDescent="0.25">
      <c r="A2511" s="13">
        <v>831552</v>
      </c>
      <c r="B2511" s="5" t="s">
        <v>285</v>
      </c>
      <c r="C2511" s="6" t="str">
        <f t="shared" si="38"/>
        <v>SUBCUENTA</v>
      </c>
    </row>
    <row r="2512" spans="1:3" x14ac:dyDescent="0.25">
      <c r="A2512" s="13">
        <v>831556</v>
      </c>
      <c r="B2512" s="5" t="s">
        <v>392</v>
      </c>
      <c r="C2512" s="6" t="str">
        <f t="shared" si="38"/>
        <v>SUBCUENTA</v>
      </c>
    </row>
    <row r="2513" spans="1:3" x14ac:dyDescent="0.25">
      <c r="A2513" s="13">
        <v>831560</v>
      </c>
      <c r="B2513" s="5" t="s">
        <v>367</v>
      </c>
      <c r="C2513" s="6" t="str">
        <f t="shared" si="38"/>
        <v>SUBCUENTA</v>
      </c>
    </row>
    <row r="2514" spans="1:3" x14ac:dyDescent="0.25">
      <c r="A2514" s="13">
        <v>831562</v>
      </c>
      <c r="B2514" s="5" t="s">
        <v>254</v>
      </c>
      <c r="C2514" s="6" t="str">
        <f t="shared" si="38"/>
        <v>SUBCUENTA</v>
      </c>
    </row>
    <row r="2515" spans="1:3" x14ac:dyDescent="0.25">
      <c r="A2515" s="13">
        <v>831564</v>
      </c>
      <c r="B2515" s="5" t="s">
        <v>370</v>
      </c>
      <c r="C2515" s="6" t="str">
        <f t="shared" si="38"/>
        <v>SUBCUENTA</v>
      </c>
    </row>
    <row r="2516" spans="1:3" x14ac:dyDescent="0.25">
      <c r="A2516" s="13">
        <v>831568</v>
      </c>
      <c r="B2516" s="5" t="s">
        <v>272</v>
      </c>
      <c r="C2516" s="6" t="str">
        <f t="shared" si="38"/>
        <v>SUBCUENTA</v>
      </c>
    </row>
    <row r="2517" spans="1:3" x14ac:dyDescent="0.25">
      <c r="A2517" s="13">
        <v>831572</v>
      </c>
      <c r="B2517" s="5" t="s">
        <v>377</v>
      </c>
      <c r="C2517" s="6" t="str">
        <f t="shared" si="38"/>
        <v>SUBCUENTA</v>
      </c>
    </row>
    <row r="2518" spans="1:3" x14ac:dyDescent="0.25">
      <c r="A2518" s="13">
        <v>831576</v>
      </c>
      <c r="B2518" s="5" t="s">
        <v>273</v>
      </c>
      <c r="C2518" s="6" t="str">
        <f t="shared" si="38"/>
        <v>SUBCUENTA</v>
      </c>
    </row>
    <row r="2519" spans="1:3" x14ac:dyDescent="0.25">
      <c r="A2519" s="13">
        <v>831580</v>
      </c>
      <c r="B2519" s="5" t="s">
        <v>381</v>
      </c>
      <c r="C2519" s="6" t="str">
        <f t="shared" si="38"/>
        <v>SUBCUENTA</v>
      </c>
    </row>
    <row r="2520" spans="1:3" x14ac:dyDescent="0.25">
      <c r="A2520" s="13">
        <v>831584</v>
      </c>
      <c r="B2520" s="5" t="s">
        <v>235</v>
      </c>
      <c r="C2520" s="6" t="str">
        <f t="shared" si="38"/>
        <v>SUBCUENTA</v>
      </c>
    </row>
    <row r="2521" spans="1:3" x14ac:dyDescent="0.25">
      <c r="A2521" s="13">
        <v>831599</v>
      </c>
      <c r="B2521" s="5" t="s">
        <v>52</v>
      </c>
      <c r="C2521" s="6" t="str">
        <f t="shared" si="38"/>
        <v>SUBCUENTA</v>
      </c>
    </row>
    <row r="2522" spans="1:3" x14ac:dyDescent="0.25">
      <c r="A2522" s="13">
        <v>8320</v>
      </c>
      <c r="B2522" s="5" t="s">
        <v>1314</v>
      </c>
      <c r="C2522" s="6" t="str">
        <f t="shared" si="38"/>
        <v>CUENTA</v>
      </c>
    </row>
    <row r="2523" spans="1:3" x14ac:dyDescent="0.25">
      <c r="A2523" s="13">
        <v>832005</v>
      </c>
      <c r="B2523" s="5" t="s">
        <v>1315</v>
      </c>
      <c r="C2523" s="6" t="str">
        <f t="shared" si="38"/>
        <v>SUBCUENTA</v>
      </c>
    </row>
    <row r="2524" spans="1:3" x14ac:dyDescent="0.25">
      <c r="A2524" s="13">
        <v>832010</v>
      </c>
      <c r="B2524" s="5" t="s">
        <v>1316</v>
      </c>
      <c r="C2524" s="6" t="str">
        <f t="shared" si="38"/>
        <v>SUBCUENTA</v>
      </c>
    </row>
    <row r="2525" spans="1:3" x14ac:dyDescent="0.25">
      <c r="A2525" s="13">
        <v>8325</v>
      </c>
      <c r="B2525" s="5" t="s">
        <v>1317</v>
      </c>
      <c r="C2525" s="6" t="str">
        <f t="shared" si="38"/>
        <v>CUENTA</v>
      </c>
    </row>
    <row r="2526" spans="1:3" x14ac:dyDescent="0.25">
      <c r="A2526" s="13">
        <v>832505</v>
      </c>
      <c r="B2526" s="5" t="s">
        <v>36</v>
      </c>
      <c r="C2526" s="6" t="str">
        <f t="shared" si="38"/>
        <v>SUBCUENTA</v>
      </c>
    </row>
    <row r="2527" spans="1:3" x14ac:dyDescent="0.25">
      <c r="A2527" s="13">
        <v>832510</v>
      </c>
      <c r="B2527" s="5" t="s">
        <v>117</v>
      </c>
      <c r="C2527" s="6" t="str">
        <f t="shared" si="38"/>
        <v>SUBCUENTA</v>
      </c>
    </row>
    <row r="2528" spans="1:3" x14ac:dyDescent="0.25">
      <c r="A2528" s="13">
        <v>832595</v>
      </c>
      <c r="B2528" s="5" t="s">
        <v>448</v>
      </c>
      <c r="C2528" s="6" t="str">
        <f t="shared" ref="C2528:C2591" si="39">IF(LEN(A2528)=1,"CLASE",IF(LEN(A2528)=2,"GRUPO",IF(LEN(A2528)=4,"CUENTA",IF(LEN(A2528)=6,"SUBCUENTA",""))))</f>
        <v>SUBCUENTA</v>
      </c>
    </row>
    <row r="2529" spans="1:3" x14ac:dyDescent="0.25">
      <c r="A2529" s="13">
        <v>8330</v>
      </c>
      <c r="B2529" s="5" t="s">
        <v>1318</v>
      </c>
      <c r="C2529" s="6" t="str">
        <f t="shared" si="39"/>
        <v>CUENTA</v>
      </c>
    </row>
    <row r="2530" spans="1:3" x14ac:dyDescent="0.25">
      <c r="A2530" s="13">
        <v>833005</v>
      </c>
      <c r="B2530" s="5" t="s">
        <v>54</v>
      </c>
      <c r="C2530" s="6" t="str">
        <f t="shared" si="39"/>
        <v>SUBCUENTA</v>
      </c>
    </row>
    <row r="2531" spans="1:3" x14ac:dyDescent="0.25">
      <c r="A2531" s="13">
        <v>833095</v>
      </c>
      <c r="B2531" s="5" t="s">
        <v>59</v>
      </c>
      <c r="C2531" s="6" t="str">
        <f t="shared" si="39"/>
        <v>SUBCUENTA</v>
      </c>
    </row>
    <row r="2532" spans="1:3" x14ac:dyDescent="0.25">
      <c r="A2532" s="13">
        <v>8335</v>
      </c>
      <c r="B2532" s="5" t="s">
        <v>1319</v>
      </c>
      <c r="C2532" s="6" t="str">
        <f t="shared" si="39"/>
        <v>CUENTA</v>
      </c>
    </row>
    <row r="2533" spans="1:3" ht="25.5" x14ac:dyDescent="0.25">
      <c r="A2533" s="13" t="s">
        <v>1320</v>
      </c>
      <c r="B2533" s="5"/>
      <c r="C2533" s="6" t="str">
        <f t="shared" si="39"/>
        <v/>
      </c>
    </row>
    <row r="2534" spans="1:3" x14ac:dyDescent="0.25">
      <c r="A2534" s="13">
        <v>8395</v>
      </c>
      <c r="B2534" s="5" t="s">
        <v>1321</v>
      </c>
      <c r="C2534" s="6" t="str">
        <f t="shared" si="39"/>
        <v>CUENTA</v>
      </c>
    </row>
    <row r="2535" spans="1:3" x14ac:dyDescent="0.25">
      <c r="A2535" s="13">
        <v>839505</v>
      </c>
      <c r="B2535" s="5" t="s">
        <v>1322</v>
      </c>
      <c r="C2535" s="6" t="str">
        <f t="shared" si="39"/>
        <v>SUBCUENTA</v>
      </c>
    </row>
    <row r="2536" spans="1:3" x14ac:dyDescent="0.25">
      <c r="A2536" s="13">
        <v>839510</v>
      </c>
      <c r="B2536" s="5" t="s">
        <v>1323</v>
      </c>
      <c r="C2536" s="6" t="str">
        <f t="shared" si="39"/>
        <v>SUBCUENTA</v>
      </c>
    </row>
    <row r="2537" spans="1:3" x14ac:dyDescent="0.25">
      <c r="A2537" s="13">
        <v>839515</v>
      </c>
      <c r="B2537" s="5" t="s">
        <v>1324</v>
      </c>
      <c r="C2537" s="6" t="str">
        <f t="shared" si="39"/>
        <v>SUBCUENTA</v>
      </c>
    </row>
    <row r="2538" spans="1:3" x14ac:dyDescent="0.25">
      <c r="A2538" s="13">
        <v>839520</v>
      </c>
      <c r="B2538" s="5" t="s">
        <v>1325</v>
      </c>
      <c r="C2538" s="6" t="str">
        <f t="shared" si="39"/>
        <v>SUBCUENTA</v>
      </c>
    </row>
    <row r="2539" spans="1:3" x14ac:dyDescent="0.25">
      <c r="A2539" s="13">
        <v>839525</v>
      </c>
      <c r="B2539" s="5" t="s">
        <v>1326</v>
      </c>
      <c r="C2539" s="6" t="str">
        <f t="shared" si="39"/>
        <v>SUBCUENTA</v>
      </c>
    </row>
    <row r="2540" spans="1:3" x14ac:dyDescent="0.25">
      <c r="A2540" s="13">
        <v>839595</v>
      </c>
      <c r="B2540" s="5" t="s">
        <v>114</v>
      </c>
      <c r="C2540" s="6" t="str">
        <f t="shared" si="39"/>
        <v>SUBCUENTA</v>
      </c>
    </row>
    <row r="2541" spans="1:3" x14ac:dyDescent="0.25">
      <c r="A2541" s="13">
        <v>839599</v>
      </c>
      <c r="B2541" s="5" t="s">
        <v>52</v>
      </c>
      <c r="C2541" s="6" t="str">
        <f t="shared" si="39"/>
        <v>SUBCUENTA</v>
      </c>
    </row>
    <row r="2542" spans="1:3" x14ac:dyDescent="0.25">
      <c r="A2542" s="13">
        <v>8399</v>
      </c>
      <c r="B2542" s="5" t="s">
        <v>1327</v>
      </c>
      <c r="C2542" s="6" t="str">
        <f t="shared" si="39"/>
        <v>CUENTA</v>
      </c>
    </row>
    <row r="2543" spans="1:3" x14ac:dyDescent="0.25">
      <c r="A2543" s="13">
        <v>839905</v>
      </c>
      <c r="B2543" s="5" t="s">
        <v>36</v>
      </c>
      <c r="C2543" s="6" t="str">
        <f t="shared" si="39"/>
        <v>SUBCUENTA</v>
      </c>
    </row>
    <row r="2544" spans="1:3" x14ac:dyDescent="0.25">
      <c r="A2544" s="13">
        <v>839910</v>
      </c>
      <c r="B2544" s="5" t="s">
        <v>212</v>
      </c>
      <c r="C2544" s="6" t="str">
        <f t="shared" si="39"/>
        <v>SUBCUENTA</v>
      </c>
    </row>
    <row r="2545" spans="1:3" x14ac:dyDescent="0.25">
      <c r="A2545" s="13">
        <v>839915</v>
      </c>
      <c r="B2545" s="5" t="s">
        <v>262</v>
      </c>
      <c r="C2545" s="6" t="str">
        <f t="shared" si="39"/>
        <v>SUBCUENTA</v>
      </c>
    </row>
    <row r="2546" spans="1:3" x14ac:dyDescent="0.25">
      <c r="A2546" s="13">
        <v>839920</v>
      </c>
      <c r="B2546" s="5" t="s">
        <v>393</v>
      </c>
      <c r="C2546" s="6" t="str">
        <f t="shared" si="39"/>
        <v>SUBCUENTA</v>
      </c>
    </row>
    <row r="2547" spans="1:3" x14ac:dyDescent="0.25">
      <c r="A2547" s="13">
        <v>839925</v>
      </c>
      <c r="B2547" s="5" t="s">
        <v>421</v>
      </c>
      <c r="C2547" s="6" t="str">
        <f t="shared" si="39"/>
        <v>SUBCUENTA</v>
      </c>
    </row>
    <row r="2548" spans="1:3" x14ac:dyDescent="0.25">
      <c r="A2548" s="13">
        <v>839995</v>
      </c>
      <c r="B2548" s="5" t="s">
        <v>448</v>
      </c>
      <c r="C2548" s="6" t="str">
        <f t="shared" si="39"/>
        <v>SUBCUENTA</v>
      </c>
    </row>
    <row r="2549" spans="1:3" x14ac:dyDescent="0.25">
      <c r="A2549" s="13">
        <v>84</v>
      </c>
      <c r="B2549" s="5" t="s">
        <v>1328</v>
      </c>
      <c r="C2549" s="6" t="str">
        <f t="shared" si="39"/>
        <v>GRUPO</v>
      </c>
    </row>
    <row r="2550" spans="1:3" x14ac:dyDescent="0.25">
      <c r="A2550" s="13" t="s">
        <v>1329</v>
      </c>
      <c r="B2550" s="5"/>
      <c r="C2550" s="6" t="str">
        <f t="shared" si="39"/>
        <v/>
      </c>
    </row>
    <row r="2551" spans="1:3" ht="25.5" x14ac:dyDescent="0.25">
      <c r="A2551" s="13" t="s">
        <v>1330</v>
      </c>
      <c r="B2551" s="5"/>
      <c r="C2551" s="6" t="str">
        <f t="shared" si="39"/>
        <v/>
      </c>
    </row>
    <row r="2552" spans="1:3" x14ac:dyDescent="0.25">
      <c r="A2552" s="13">
        <v>85</v>
      </c>
      <c r="B2552" s="5" t="s">
        <v>1331</v>
      </c>
      <c r="C2552" s="6" t="str">
        <f t="shared" si="39"/>
        <v>GRUPO</v>
      </c>
    </row>
    <row r="2553" spans="1:3" x14ac:dyDescent="0.25">
      <c r="A2553" s="13" t="s">
        <v>1332</v>
      </c>
      <c r="B2553" s="5"/>
      <c r="C2553" s="6" t="str">
        <f t="shared" si="39"/>
        <v/>
      </c>
    </row>
    <row r="2554" spans="1:3" ht="25.5" x14ac:dyDescent="0.25">
      <c r="A2554" s="13" t="s">
        <v>1333</v>
      </c>
      <c r="B2554" s="5"/>
      <c r="C2554" s="6" t="str">
        <f t="shared" si="39"/>
        <v/>
      </c>
    </row>
    <row r="2555" spans="1:3" x14ac:dyDescent="0.25">
      <c r="A2555" s="13">
        <v>86</v>
      </c>
      <c r="B2555" s="5" t="s">
        <v>1334</v>
      </c>
      <c r="C2555" s="6" t="str">
        <f t="shared" si="39"/>
        <v>GRUPO</v>
      </c>
    </row>
    <row r="2556" spans="1:3" x14ac:dyDescent="0.25">
      <c r="A2556" s="13" t="s">
        <v>1335</v>
      </c>
      <c r="B2556" s="5"/>
      <c r="C2556" s="6" t="str">
        <f t="shared" si="39"/>
        <v/>
      </c>
    </row>
    <row r="2557" spans="1:3" ht="25.5" x14ac:dyDescent="0.25">
      <c r="A2557" s="13" t="s">
        <v>1336</v>
      </c>
      <c r="B2557" s="5"/>
      <c r="C2557" s="6" t="str">
        <f t="shared" si="39"/>
        <v/>
      </c>
    </row>
    <row r="2558" spans="1:3" x14ac:dyDescent="0.25">
      <c r="A2558" s="13">
        <v>9</v>
      </c>
      <c r="B2558" s="5" t="s">
        <v>1337</v>
      </c>
      <c r="C2558" s="6" t="str">
        <f t="shared" si="39"/>
        <v>CLASE</v>
      </c>
    </row>
    <row r="2559" spans="1:3" x14ac:dyDescent="0.25">
      <c r="A2559" s="13">
        <v>91</v>
      </c>
      <c r="B2559" s="5" t="s">
        <v>1338</v>
      </c>
      <c r="C2559" s="6" t="str">
        <f t="shared" si="39"/>
        <v>GRUPO</v>
      </c>
    </row>
    <row r="2560" spans="1:3" x14ac:dyDescent="0.25">
      <c r="A2560" s="13">
        <v>9105</v>
      </c>
      <c r="B2560" s="5" t="s">
        <v>1339</v>
      </c>
      <c r="C2560" s="6" t="str">
        <f t="shared" si="39"/>
        <v>CUENTA</v>
      </c>
    </row>
    <row r="2561" spans="1:3" x14ac:dyDescent="0.25">
      <c r="A2561" s="13">
        <v>910505</v>
      </c>
      <c r="B2561" s="5" t="s">
        <v>1291</v>
      </c>
      <c r="C2561" s="6" t="str">
        <f t="shared" si="39"/>
        <v>SUBCUENTA</v>
      </c>
    </row>
    <row r="2562" spans="1:3" x14ac:dyDescent="0.25">
      <c r="A2562" s="13">
        <v>910510</v>
      </c>
      <c r="B2562" s="5" t="s">
        <v>1292</v>
      </c>
      <c r="C2562" s="6" t="str">
        <f t="shared" si="39"/>
        <v>SUBCUENTA</v>
      </c>
    </row>
    <row r="2563" spans="1:3" x14ac:dyDescent="0.25">
      <c r="A2563" s="13">
        <v>910599</v>
      </c>
      <c r="B2563" s="5" t="s">
        <v>52</v>
      </c>
      <c r="C2563" s="6" t="str">
        <f t="shared" si="39"/>
        <v>SUBCUENTA</v>
      </c>
    </row>
    <row r="2564" spans="1:3" x14ac:dyDescent="0.25">
      <c r="A2564" s="13">
        <v>9110</v>
      </c>
      <c r="B2564" s="5" t="s">
        <v>1340</v>
      </c>
      <c r="C2564" s="6" t="str">
        <f t="shared" si="39"/>
        <v>CUENTA</v>
      </c>
    </row>
    <row r="2565" spans="1:3" x14ac:dyDescent="0.25">
      <c r="A2565" s="13">
        <v>911005</v>
      </c>
      <c r="B2565" s="5" t="s">
        <v>1291</v>
      </c>
      <c r="C2565" s="6" t="str">
        <f t="shared" si="39"/>
        <v>SUBCUENTA</v>
      </c>
    </row>
    <row r="2566" spans="1:3" x14ac:dyDescent="0.25">
      <c r="A2566" s="13">
        <v>911010</v>
      </c>
      <c r="B2566" s="5" t="s">
        <v>1292</v>
      </c>
      <c r="C2566" s="6" t="str">
        <f t="shared" si="39"/>
        <v>SUBCUENTA</v>
      </c>
    </row>
    <row r="2567" spans="1:3" x14ac:dyDescent="0.25">
      <c r="A2567" s="13">
        <v>911015</v>
      </c>
      <c r="B2567" s="5" t="s">
        <v>1294</v>
      </c>
      <c r="C2567" s="6" t="str">
        <f t="shared" si="39"/>
        <v>SUBCUENTA</v>
      </c>
    </row>
    <row r="2568" spans="1:3" x14ac:dyDescent="0.25">
      <c r="A2568" s="13">
        <v>911020</v>
      </c>
      <c r="B2568" s="5" t="s">
        <v>1295</v>
      </c>
      <c r="C2568" s="6" t="str">
        <f t="shared" si="39"/>
        <v>SUBCUENTA</v>
      </c>
    </row>
    <row r="2569" spans="1:3" x14ac:dyDescent="0.25">
      <c r="A2569" s="13">
        <v>911099</v>
      </c>
      <c r="B2569" s="5" t="s">
        <v>52</v>
      </c>
      <c r="C2569" s="6" t="str">
        <f t="shared" si="39"/>
        <v>SUBCUENTA</v>
      </c>
    </row>
    <row r="2570" spans="1:3" x14ac:dyDescent="0.25">
      <c r="A2570" s="13">
        <v>9115</v>
      </c>
      <c r="B2570" s="5" t="s">
        <v>1341</v>
      </c>
      <c r="C2570" s="6" t="str">
        <f t="shared" si="39"/>
        <v>CUENTA</v>
      </c>
    </row>
    <row r="2571" spans="1:3" x14ac:dyDescent="0.25">
      <c r="A2571" s="13">
        <v>911505</v>
      </c>
      <c r="B2571" s="5" t="s">
        <v>1297</v>
      </c>
      <c r="C2571" s="6" t="str">
        <f t="shared" si="39"/>
        <v>SUBCUENTA</v>
      </c>
    </row>
    <row r="2572" spans="1:3" x14ac:dyDescent="0.25">
      <c r="A2572" s="13">
        <v>911510</v>
      </c>
      <c r="B2572" s="5" t="s">
        <v>1298</v>
      </c>
      <c r="C2572" s="6" t="str">
        <f t="shared" si="39"/>
        <v>SUBCUENTA</v>
      </c>
    </row>
    <row r="2573" spans="1:3" x14ac:dyDescent="0.25">
      <c r="A2573" s="13">
        <v>911515</v>
      </c>
      <c r="B2573" s="5" t="s">
        <v>1299</v>
      </c>
      <c r="C2573" s="6" t="str">
        <f t="shared" si="39"/>
        <v>SUBCUENTA</v>
      </c>
    </row>
    <row r="2574" spans="1:3" x14ac:dyDescent="0.25">
      <c r="A2574" s="13">
        <v>911520</v>
      </c>
      <c r="B2574" s="5" t="s">
        <v>1300</v>
      </c>
      <c r="C2574" s="6" t="str">
        <f t="shared" si="39"/>
        <v>SUBCUENTA</v>
      </c>
    </row>
    <row r="2575" spans="1:3" x14ac:dyDescent="0.25">
      <c r="A2575" s="13">
        <v>911525</v>
      </c>
      <c r="B2575" s="5" t="s">
        <v>1342</v>
      </c>
      <c r="C2575" s="6" t="str">
        <f t="shared" si="39"/>
        <v>SUBCUENTA</v>
      </c>
    </row>
    <row r="2576" spans="1:3" x14ac:dyDescent="0.25">
      <c r="A2576" s="13">
        <v>911599</v>
      </c>
      <c r="B2576" s="5" t="s">
        <v>52</v>
      </c>
      <c r="C2576" s="6" t="str">
        <f t="shared" si="39"/>
        <v>SUBCUENTA</v>
      </c>
    </row>
    <row r="2577" spans="1:3" x14ac:dyDescent="0.25">
      <c r="A2577" s="13">
        <v>9120</v>
      </c>
      <c r="B2577" s="5" t="s">
        <v>1301</v>
      </c>
      <c r="C2577" s="6" t="str">
        <f t="shared" si="39"/>
        <v>CUENTA</v>
      </c>
    </row>
    <row r="2578" spans="1:3" x14ac:dyDescent="0.25">
      <c r="A2578" s="13">
        <v>912005</v>
      </c>
      <c r="B2578" s="5" t="s">
        <v>635</v>
      </c>
      <c r="C2578" s="6" t="str">
        <f t="shared" si="39"/>
        <v>SUBCUENTA</v>
      </c>
    </row>
    <row r="2579" spans="1:3" x14ac:dyDescent="0.25">
      <c r="A2579" s="13">
        <v>912010</v>
      </c>
      <c r="B2579" s="5" t="s">
        <v>636</v>
      </c>
      <c r="C2579" s="6" t="str">
        <f t="shared" si="39"/>
        <v>SUBCUENTA</v>
      </c>
    </row>
    <row r="2580" spans="1:3" x14ac:dyDescent="0.25">
      <c r="A2580" s="13">
        <v>912015</v>
      </c>
      <c r="B2580" s="5" t="s">
        <v>1343</v>
      </c>
      <c r="C2580" s="6" t="str">
        <f t="shared" si="39"/>
        <v>SUBCUENTA</v>
      </c>
    </row>
    <row r="2581" spans="1:3" x14ac:dyDescent="0.25">
      <c r="A2581" s="13">
        <v>912020</v>
      </c>
      <c r="B2581" s="5" t="s">
        <v>1344</v>
      </c>
      <c r="C2581" s="6" t="str">
        <f t="shared" si="39"/>
        <v>SUBCUENTA</v>
      </c>
    </row>
    <row r="2582" spans="1:3" x14ac:dyDescent="0.25">
      <c r="A2582" s="13">
        <v>9125</v>
      </c>
      <c r="B2582" s="5" t="s">
        <v>211</v>
      </c>
      <c r="C2582" s="6" t="str">
        <f t="shared" si="39"/>
        <v>CUENTA</v>
      </c>
    </row>
    <row r="2583" spans="1:3" ht="25.5" x14ac:dyDescent="0.25">
      <c r="A2583" s="13" t="s">
        <v>1345</v>
      </c>
      <c r="B2583" s="5"/>
      <c r="C2583" s="6" t="str">
        <f t="shared" si="39"/>
        <v/>
      </c>
    </row>
    <row r="2584" spans="1:3" x14ac:dyDescent="0.25">
      <c r="A2584" s="13">
        <v>9130</v>
      </c>
      <c r="B2584" s="5" t="s">
        <v>1346</v>
      </c>
      <c r="C2584" s="6" t="str">
        <f t="shared" si="39"/>
        <v>CUENTA</v>
      </c>
    </row>
    <row r="2585" spans="1:3" ht="25.5" x14ac:dyDescent="0.25">
      <c r="A2585" s="13" t="s">
        <v>1347</v>
      </c>
      <c r="B2585" s="5"/>
      <c r="C2585" s="6" t="str">
        <f t="shared" si="39"/>
        <v/>
      </c>
    </row>
    <row r="2586" spans="1:3" x14ac:dyDescent="0.25">
      <c r="A2586" s="13">
        <v>9135</v>
      </c>
      <c r="B2586" s="5" t="s">
        <v>107</v>
      </c>
      <c r="C2586" s="6" t="str">
        <f t="shared" si="39"/>
        <v>CUENTA</v>
      </c>
    </row>
    <row r="2587" spans="1:3" ht="25.5" x14ac:dyDescent="0.25">
      <c r="A2587" s="13" t="s">
        <v>1348</v>
      </c>
      <c r="B2587" s="5"/>
      <c r="C2587" s="6" t="str">
        <f t="shared" si="39"/>
        <v/>
      </c>
    </row>
    <row r="2588" spans="1:3" x14ac:dyDescent="0.25">
      <c r="A2588" s="13">
        <v>9195</v>
      </c>
      <c r="B2588" s="5" t="s">
        <v>1349</v>
      </c>
      <c r="C2588" s="6" t="str">
        <f t="shared" si="39"/>
        <v>CUENTA</v>
      </c>
    </row>
    <row r="2589" spans="1:3" ht="25.5" x14ac:dyDescent="0.25">
      <c r="A2589" s="13" t="s">
        <v>1350</v>
      </c>
      <c r="B2589" s="5"/>
      <c r="C2589" s="6" t="str">
        <f t="shared" si="39"/>
        <v/>
      </c>
    </row>
    <row r="2590" spans="1:3" x14ac:dyDescent="0.25">
      <c r="A2590" s="13">
        <v>92</v>
      </c>
      <c r="B2590" s="5" t="s">
        <v>1351</v>
      </c>
      <c r="C2590" s="6" t="str">
        <f t="shared" si="39"/>
        <v>GRUPO</v>
      </c>
    </row>
    <row r="2591" spans="1:3" x14ac:dyDescent="0.25">
      <c r="A2591" s="13" t="s">
        <v>1352</v>
      </c>
      <c r="B2591" s="5"/>
      <c r="C2591" s="6" t="str">
        <f t="shared" si="39"/>
        <v/>
      </c>
    </row>
    <row r="2592" spans="1:3" ht="25.5" x14ac:dyDescent="0.25">
      <c r="A2592" s="13" t="s">
        <v>1353</v>
      </c>
      <c r="B2592" s="5"/>
      <c r="C2592" s="6" t="str">
        <f t="shared" ref="C2592:C2620" si="40">IF(LEN(A2592)=1,"CLASE",IF(LEN(A2592)=2,"GRUPO",IF(LEN(A2592)=4,"CUENTA",IF(LEN(A2592)=6,"SUBCUENTA",""))))</f>
        <v/>
      </c>
    </row>
    <row r="2593" spans="1:3" x14ac:dyDescent="0.25">
      <c r="A2593" s="13">
        <v>93</v>
      </c>
      <c r="B2593" s="5" t="s">
        <v>1354</v>
      </c>
      <c r="C2593" s="6" t="str">
        <f t="shared" si="40"/>
        <v>GRUPO</v>
      </c>
    </row>
    <row r="2594" spans="1:3" x14ac:dyDescent="0.25">
      <c r="A2594" s="13">
        <v>9305</v>
      </c>
      <c r="B2594" s="5" t="s">
        <v>1355</v>
      </c>
      <c r="C2594" s="6" t="str">
        <f t="shared" si="40"/>
        <v>CUENTA</v>
      </c>
    </row>
    <row r="2595" spans="1:3" x14ac:dyDescent="0.25">
      <c r="A2595" s="13">
        <v>930505</v>
      </c>
      <c r="B2595" s="5" t="s">
        <v>1292</v>
      </c>
      <c r="C2595" s="6" t="str">
        <f t="shared" si="40"/>
        <v>SUBCUENTA</v>
      </c>
    </row>
    <row r="2596" spans="1:3" x14ac:dyDescent="0.25">
      <c r="A2596" s="13">
        <v>930510</v>
      </c>
      <c r="B2596" s="5" t="s">
        <v>1294</v>
      </c>
      <c r="C2596" s="6" t="str">
        <f t="shared" si="40"/>
        <v>SUBCUENTA</v>
      </c>
    </row>
    <row r="2597" spans="1:3" x14ac:dyDescent="0.25">
      <c r="A2597" s="13">
        <v>5</v>
      </c>
      <c r="B2597" s="5" t="s">
        <v>1356</v>
      </c>
      <c r="C2597" s="6" t="str">
        <f t="shared" si="40"/>
        <v>CLASE</v>
      </c>
    </row>
    <row r="2598" spans="1:3" x14ac:dyDescent="0.25">
      <c r="A2598" s="13">
        <v>939505</v>
      </c>
      <c r="B2598" s="5" t="s">
        <v>1357</v>
      </c>
      <c r="C2598" s="6" t="str">
        <f t="shared" si="40"/>
        <v>SUBCUENTA</v>
      </c>
    </row>
    <row r="2599" spans="1:3" x14ac:dyDescent="0.25">
      <c r="A2599" s="13">
        <v>939510</v>
      </c>
      <c r="B2599" s="5" t="s">
        <v>1358</v>
      </c>
      <c r="C2599" s="6" t="str">
        <f t="shared" si="40"/>
        <v>SUBCUENTA</v>
      </c>
    </row>
    <row r="2600" spans="1:3" x14ac:dyDescent="0.25">
      <c r="A2600" s="13">
        <v>939515</v>
      </c>
      <c r="B2600" s="5" t="s">
        <v>1359</v>
      </c>
      <c r="C2600" s="6" t="str">
        <f t="shared" si="40"/>
        <v>SUBCUENTA</v>
      </c>
    </row>
    <row r="2601" spans="1:3" x14ac:dyDescent="0.25">
      <c r="A2601" s="13">
        <v>939520</v>
      </c>
      <c r="B2601" s="5" t="s">
        <v>1360</v>
      </c>
      <c r="C2601" s="6" t="str">
        <f t="shared" si="40"/>
        <v>SUBCUENTA</v>
      </c>
    </row>
    <row r="2602" spans="1:3" x14ac:dyDescent="0.25">
      <c r="A2602" s="13">
        <v>939525</v>
      </c>
      <c r="B2602" s="5" t="s">
        <v>1361</v>
      </c>
      <c r="C2602" s="6" t="str">
        <f t="shared" si="40"/>
        <v>SUBCUENTA</v>
      </c>
    </row>
    <row r="2603" spans="1:3" x14ac:dyDescent="0.25">
      <c r="A2603" s="13">
        <v>939530</v>
      </c>
      <c r="B2603" s="5" t="s">
        <v>1362</v>
      </c>
      <c r="C2603" s="6" t="str">
        <f t="shared" si="40"/>
        <v>SUBCUENTA</v>
      </c>
    </row>
    <row r="2604" spans="1:3" x14ac:dyDescent="0.25">
      <c r="A2604" s="13">
        <v>939535</v>
      </c>
      <c r="B2604" s="5" t="s">
        <v>1363</v>
      </c>
      <c r="C2604" s="6" t="str">
        <f t="shared" si="40"/>
        <v>SUBCUENTA</v>
      </c>
    </row>
    <row r="2605" spans="1:3" x14ac:dyDescent="0.25">
      <c r="A2605" s="13">
        <v>939599</v>
      </c>
      <c r="B2605" s="5" t="s">
        <v>52</v>
      </c>
      <c r="C2605" s="6" t="str">
        <f t="shared" si="40"/>
        <v>SUBCUENTA</v>
      </c>
    </row>
    <row r="2606" spans="1:3" x14ac:dyDescent="0.25">
      <c r="A2606" s="13">
        <v>9399</v>
      </c>
      <c r="B2606" s="5" t="s">
        <v>1364</v>
      </c>
      <c r="C2606" s="6" t="str">
        <f t="shared" si="40"/>
        <v>CUENTA</v>
      </c>
    </row>
    <row r="2607" spans="1:3" x14ac:dyDescent="0.25">
      <c r="A2607" s="13">
        <v>939905</v>
      </c>
      <c r="B2607" s="5" t="s">
        <v>702</v>
      </c>
      <c r="C2607" s="6" t="str">
        <f t="shared" si="40"/>
        <v>SUBCUENTA</v>
      </c>
    </row>
    <row r="2608" spans="1:3" x14ac:dyDescent="0.25">
      <c r="A2608" s="13">
        <v>939910</v>
      </c>
      <c r="B2608" s="5" t="s">
        <v>724</v>
      </c>
      <c r="C2608" s="6" t="str">
        <f t="shared" si="40"/>
        <v>SUBCUENTA</v>
      </c>
    </row>
    <row r="2609" spans="1:3" x14ac:dyDescent="0.25">
      <c r="A2609" s="13">
        <v>939915</v>
      </c>
      <c r="B2609" s="5" t="s">
        <v>736</v>
      </c>
      <c r="C2609" s="6" t="str">
        <f t="shared" si="40"/>
        <v>SUBCUENTA</v>
      </c>
    </row>
    <row r="2610" spans="1:3" x14ac:dyDescent="0.25">
      <c r="A2610" s="13">
        <v>939925</v>
      </c>
      <c r="B2610" s="5" t="s">
        <v>1365</v>
      </c>
      <c r="C2610" s="6" t="str">
        <f t="shared" si="40"/>
        <v>SUBCUENTA</v>
      </c>
    </row>
    <row r="2611" spans="1:3" x14ac:dyDescent="0.25">
      <c r="A2611" s="13">
        <v>939930</v>
      </c>
      <c r="B2611" s="5" t="s">
        <v>778</v>
      </c>
      <c r="C2611" s="6" t="str">
        <f t="shared" si="40"/>
        <v>SUBCUENTA</v>
      </c>
    </row>
    <row r="2612" spans="1:3" x14ac:dyDescent="0.25">
      <c r="A2612" s="13">
        <v>94</v>
      </c>
      <c r="B2612" s="5" t="s">
        <v>1366</v>
      </c>
      <c r="C2612" s="6" t="str">
        <f t="shared" si="40"/>
        <v>GRUPO</v>
      </c>
    </row>
    <row r="2613" spans="1:3" x14ac:dyDescent="0.25">
      <c r="A2613" s="13" t="s">
        <v>1367</v>
      </c>
      <c r="B2613" s="5"/>
      <c r="C2613" s="6" t="str">
        <f t="shared" si="40"/>
        <v/>
      </c>
    </row>
    <row r="2614" spans="1:3" ht="25.5" x14ac:dyDescent="0.25">
      <c r="A2614" s="13" t="s">
        <v>1368</v>
      </c>
      <c r="B2614" s="5"/>
      <c r="C2614" s="6" t="str">
        <f t="shared" si="40"/>
        <v/>
      </c>
    </row>
    <row r="2615" spans="1:3" x14ac:dyDescent="0.25">
      <c r="A2615" s="13">
        <v>95</v>
      </c>
      <c r="B2615" s="5" t="s">
        <v>1369</v>
      </c>
      <c r="C2615" s="6" t="str">
        <f t="shared" si="40"/>
        <v>GRUPO</v>
      </c>
    </row>
    <row r="2616" spans="1:3" x14ac:dyDescent="0.25">
      <c r="A2616" s="13" t="s">
        <v>1370</v>
      </c>
      <c r="B2616" s="5"/>
      <c r="C2616" s="6" t="str">
        <f t="shared" si="40"/>
        <v/>
      </c>
    </row>
    <row r="2617" spans="1:3" ht="25.5" x14ac:dyDescent="0.25">
      <c r="A2617" s="13" t="s">
        <v>1371</v>
      </c>
      <c r="B2617" s="5"/>
      <c r="C2617" s="6" t="str">
        <f t="shared" si="40"/>
        <v/>
      </c>
    </row>
    <row r="2618" spans="1:3" x14ac:dyDescent="0.25">
      <c r="A2618" s="13">
        <v>96</v>
      </c>
      <c r="B2618" s="5" t="s">
        <v>1372</v>
      </c>
      <c r="C2618" s="6" t="str">
        <f t="shared" si="40"/>
        <v>GRUPO</v>
      </c>
    </row>
    <row r="2619" spans="1:3" x14ac:dyDescent="0.25">
      <c r="A2619" s="13" t="s">
        <v>1373</v>
      </c>
      <c r="B2619" s="5"/>
      <c r="C2619" s="6" t="str">
        <f t="shared" si="40"/>
        <v/>
      </c>
    </row>
    <row r="2620" spans="1:3" ht="26.25" thickBot="1" x14ac:dyDescent="0.3">
      <c r="A2620" s="15" t="s">
        <v>1374</v>
      </c>
      <c r="B2620" s="8"/>
      <c r="C2620" s="9" t="str">
        <f t="shared" si="40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20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65"/>
  <sheetViews>
    <sheetView showGridLines="0" topLeftCell="A53" workbookViewId="0">
      <selection activeCell="K60" sqref="K60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4" width="5.85546875" customWidth="1"/>
    <col min="5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x14ac:dyDescent="0.25">
      <c r="A1" s="212" t="s">
        <v>1417</v>
      </c>
      <c r="B1" s="213"/>
      <c r="C1" s="213"/>
      <c r="D1" s="213"/>
      <c r="E1" s="214"/>
      <c r="F1" s="218" t="s">
        <v>1418</v>
      </c>
      <c r="G1" s="218"/>
      <c r="H1" s="219"/>
      <c r="I1" s="222" t="s">
        <v>1419</v>
      </c>
      <c r="J1" s="219"/>
      <c r="K1" s="213" t="s">
        <v>1420</v>
      </c>
      <c r="L1" s="213"/>
      <c r="M1" s="224"/>
    </row>
    <row r="2" spans="1:13" x14ac:dyDescent="0.25">
      <c r="A2" s="215"/>
      <c r="B2" s="216"/>
      <c r="C2" s="216"/>
      <c r="D2" s="216"/>
      <c r="E2" s="217"/>
      <c r="F2" s="220"/>
      <c r="G2" s="220"/>
      <c r="H2" s="221"/>
      <c r="I2" s="223"/>
      <c r="J2" s="221"/>
      <c r="K2" s="216"/>
      <c r="L2" s="216"/>
      <c r="M2" s="225"/>
    </row>
    <row r="3" spans="1:13" x14ac:dyDescent="0.25">
      <c r="A3" s="226" t="s">
        <v>1433</v>
      </c>
      <c r="B3" s="227"/>
      <c r="C3" s="227"/>
      <c r="D3" s="227"/>
      <c r="E3" s="228"/>
      <c r="F3" s="232">
        <v>8000</v>
      </c>
      <c r="G3" s="232"/>
      <c r="H3" s="233"/>
      <c r="I3" s="236">
        <v>100</v>
      </c>
      <c r="J3" s="233"/>
      <c r="K3" s="238" t="s">
        <v>1432</v>
      </c>
      <c r="L3" s="238"/>
      <c r="M3" s="239"/>
    </row>
    <row r="4" spans="1:13" ht="15.75" thickBot="1" x14ac:dyDescent="0.3">
      <c r="A4" s="229"/>
      <c r="B4" s="230"/>
      <c r="C4" s="230"/>
      <c r="D4" s="230"/>
      <c r="E4" s="231"/>
      <c r="F4" s="234"/>
      <c r="G4" s="234"/>
      <c r="H4" s="235"/>
      <c r="I4" s="237"/>
      <c r="J4" s="235"/>
      <c r="K4" s="230"/>
      <c r="L4" s="230"/>
      <c r="M4" s="240"/>
    </row>
    <row r="5" spans="1:13" ht="15.75" thickBot="1" x14ac:dyDescent="0.3">
      <c r="A5" s="46"/>
      <c r="B5" s="42"/>
      <c r="C5" s="44"/>
      <c r="D5" s="43"/>
      <c r="E5" s="43"/>
      <c r="F5" s="43"/>
      <c r="G5" s="45"/>
      <c r="H5" s="43"/>
      <c r="I5" s="43"/>
      <c r="J5" s="45"/>
      <c r="K5" s="43"/>
      <c r="L5" s="43"/>
      <c r="M5" s="47"/>
    </row>
    <row r="6" spans="1:13" ht="15.75" thickBot="1" x14ac:dyDescent="0.3">
      <c r="A6" s="203" t="s">
        <v>1404</v>
      </c>
      <c r="B6" s="205" t="s">
        <v>1421</v>
      </c>
      <c r="C6" s="207" t="s">
        <v>1422</v>
      </c>
      <c r="D6" s="208"/>
      <c r="E6" s="209" t="s">
        <v>1423</v>
      </c>
      <c r="F6" s="209"/>
      <c r="G6" s="210"/>
      <c r="H6" s="211" t="s">
        <v>1424</v>
      </c>
      <c r="I6" s="211"/>
      <c r="J6" s="211"/>
      <c r="K6" s="197" t="s">
        <v>1425</v>
      </c>
      <c r="L6" s="198"/>
      <c r="M6" s="199"/>
    </row>
    <row r="7" spans="1:13" ht="15.75" thickBot="1" x14ac:dyDescent="0.3">
      <c r="A7" s="204"/>
      <c r="B7" s="206"/>
      <c r="C7" s="48" t="s">
        <v>6</v>
      </c>
      <c r="D7" s="49" t="s">
        <v>1426</v>
      </c>
      <c r="E7" s="50" t="s">
        <v>1427</v>
      </c>
      <c r="F7" s="51" t="s">
        <v>1428</v>
      </c>
      <c r="G7" s="52" t="s">
        <v>1429</v>
      </c>
      <c r="H7" s="53" t="s">
        <v>1427</v>
      </c>
      <c r="I7" s="54" t="s">
        <v>1428</v>
      </c>
      <c r="J7" s="55" t="s">
        <v>1429</v>
      </c>
      <c r="K7" s="56" t="s">
        <v>1427</v>
      </c>
      <c r="L7" s="54" t="s">
        <v>1428</v>
      </c>
      <c r="M7" s="57" t="s">
        <v>1430</v>
      </c>
    </row>
    <row r="8" spans="1:13" x14ac:dyDescent="0.25">
      <c r="A8" s="58">
        <v>1</v>
      </c>
      <c r="B8" s="59">
        <v>41284</v>
      </c>
      <c r="C8" s="68" t="s">
        <v>1551</v>
      </c>
      <c r="D8" s="60" t="s">
        <v>1415</v>
      </c>
      <c r="E8" s="61">
        <v>200</v>
      </c>
      <c r="F8" s="62">
        <v>12000</v>
      </c>
      <c r="G8" s="63">
        <f>+E8*F8</f>
        <v>2400000</v>
      </c>
      <c r="H8" s="64"/>
      <c r="I8" s="65"/>
      <c r="J8" s="65"/>
      <c r="K8" s="61">
        <v>200</v>
      </c>
      <c r="L8" s="62">
        <v>12000</v>
      </c>
      <c r="M8" s="63">
        <f>+K8*L8</f>
        <v>2400000</v>
      </c>
    </row>
    <row r="9" spans="1:13" x14ac:dyDescent="0.25">
      <c r="A9" s="66">
        <v>2</v>
      </c>
      <c r="B9" s="67">
        <v>41289</v>
      </c>
      <c r="C9" s="68" t="s">
        <v>1560</v>
      </c>
      <c r="D9" s="69" t="s">
        <v>1559</v>
      </c>
      <c r="E9" s="61"/>
      <c r="F9" s="62"/>
      <c r="G9" s="63"/>
      <c r="H9" s="70">
        <v>50</v>
      </c>
      <c r="I9" s="62">
        <v>12000</v>
      </c>
      <c r="J9" s="62">
        <f>+H9*I9</f>
        <v>600000</v>
      </c>
      <c r="K9" s="161">
        <v>150</v>
      </c>
      <c r="L9" s="72">
        <v>12000</v>
      </c>
      <c r="M9" s="73">
        <f>+K9*L9</f>
        <v>1800000</v>
      </c>
    </row>
    <row r="10" spans="1:13" x14ac:dyDescent="0.25">
      <c r="A10" s="66">
        <v>3</v>
      </c>
      <c r="B10" s="67"/>
      <c r="C10" s="68"/>
      <c r="D10" s="69"/>
      <c r="E10" s="70"/>
      <c r="F10" s="62"/>
      <c r="G10" s="63"/>
      <c r="H10" s="70"/>
      <c r="I10" s="62"/>
      <c r="J10" s="62"/>
      <c r="K10" s="71"/>
      <c r="L10" s="72"/>
      <c r="M10" s="73"/>
    </row>
    <row r="11" spans="1:13" x14ac:dyDescent="0.25">
      <c r="A11" s="66">
        <v>4</v>
      </c>
      <c r="B11" s="67"/>
      <c r="C11" s="68"/>
      <c r="D11" s="69"/>
      <c r="E11" s="70"/>
      <c r="F11" s="62"/>
      <c r="G11" s="63"/>
      <c r="H11" s="70"/>
      <c r="I11" s="62"/>
      <c r="J11" s="62"/>
      <c r="K11" s="71"/>
      <c r="L11" s="72"/>
      <c r="M11" s="73"/>
    </row>
    <row r="12" spans="1:13" x14ac:dyDescent="0.25">
      <c r="A12" s="66">
        <v>5</v>
      </c>
      <c r="B12" s="67"/>
      <c r="C12" s="68"/>
      <c r="D12" s="69"/>
      <c r="E12" s="70"/>
      <c r="F12" s="62"/>
      <c r="G12" s="63"/>
      <c r="H12" s="70"/>
      <c r="I12" s="62"/>
      <c r="J12" s="62"/>
      <c r="K12" s="71"/>
      <c r="L12" s="72"/>
      <c r="M12" s="73"/>
    </row>
    <row r="13" spans="1:13" ht="15.75" thickBot="1" x14ac:dyDescent="0.3">
      <c r="A13" s="74">
        <v>6</v>
      </c>
      <c r="B13" s="75"/>
      <c r="C13" s="76"/>
      <c r="D13" s="77"/>
      <c r="E13" s="78" t="str">
        <f>IF(OR(C13="inventario inicial",C13="compras",C13="devolución en compra"),"Aquí","")</f>
        <v/>
      </c>
      <c r="F13" s="79" t="str">
        <f>IF(AND(E13&gt;0,OR(C13="inventario inicial",C13="compras")),"Vr. Factura",IF(AND(E13&gt;0,C13="devolución en compra"),"Valor Factura",""))</f>
        <v/>
      </c>
      <c r="G13" s="80" t="str">
        <f>IF(ISTEXT(E13),"",IF(AND(E13&gt;0,OR(EXACT(C13,"inventario inicial"),EXACT(C13,"compras"))),ROUND(E13*F13,0),IF(AND(E13&gt;0,EXACT(C13,"devolución en compra")),ROUND(E13*(-F13),0),"")))</f>
        <v/>
      </c>
      <c r="H13" s="78" t="str">
        <f t="shared" ref="H13:H14" si="0">IF(OR(C13="ventas",C13="devolución en venta"),"Aquí","")</f>
        <v/>
      </c>
      <c r="I13" s="79" t="str">
        <f>IF(AND(H13&gt;0,C13="devolución en venta"),"Valor Factura",IF(AND(H13&gt;0,C13="ventas"),L12,""))</f>
        <v/>
      </c>
      <c r="J13" s="79" t="str">
        <f>IF(ISTEXT(H13),"",IF(AND(H13&gt;0,OR(EXACT(C13,"ventas"))),ROUND(H13*I13,0),IF(AND(H13&gt;0,EXACT(C13,"devolución en venta")),ROUND(H13*(-I13),0),"")))</f>
        <v/>
      </c>
      <c r="K13" s="81" t="str">
        <f>IF(OR(C13="inventario inicial",C13="compras"),K12+E13,IF(C13="devolución en compra",K12-E13,IF(C13="ventas",K12-H13,IF(C13="devolución en venta",K12+H13,""))))</f>
        <v/>
      </c>
      <c r="L13" s="82" t="str">
        <f t="shared" ref="L13:L14" si="1">IF(AND(ISNUMBER(K13),K13&gt;0),M13/K13,"")</f>
        <v/>
      </c>
      <c r="M13" s="80" t="str">
        <f>IF(AND(E13&gt;0,OR(EXACT(C13,"inventario inicial"),EXACT(C13,"compras"))),M12+G13,IF(AND(E13&gt;0,OR(EXACT(C13,"devolución en venta"))),M12-J13,IF(AND(H13&gt;0,OR(EXACT(C13,"ventas"))),M12-J13,IF(AND(H13&gt;0,EXACT(C13,"devolución en compra")),M12+G13,""))))</f>
        <v/>
      </c>
    </row>
    <row r="14" spans="1:13" ht="15.75" thickBot="1" x14ac:dyDescent="0.3">
      <c r="A14" s="83"/>
      <c r="B14" s="200" t="s">
        <v>1431</v>
      </c>
      <c r="C14" s="201"/>
      <c r="D14" s="202"/>
      <c r="E14" s="84" t="str">
        <f>IF(OR(C14="inventario inicial",C14="compras",C14="devolución en compra"),"Aquí","")</f>
        <v/>
      </c>
      <c r="F14" s="85" t="str">
        <f>IF(AND(E14&gt;0,OR(C14="inventario inicial",C14="compras")),"Vr. Factura",IF(AND(E14&gt;0,C14="devolución en compra"),L13,""))</f>
        <v/>
      </c>
      <c r="G14" s="86">
        <f>SUM(G8:G13)</f>
        <v>2400000</v>
      </c>
      <c r="H14" s="87" t="str">
        <f t="shared" si="0"/>
        <v/>
      </c>
      <c r="I14" s="85" t="str">
        <f>IF(AND(H14&gt;0,OR(C14="ventas",C14="devolución en venta")),L13,"")</f>
        <v/>
      </c>
      <c r="J14" s="85">
        <f>SUM(J8:J13)</f>
        <v>600000</v>
      </c>
      <c r="K14" s="88" t="str">
        <f>IF(OR(C14="inventario inicial",C14="compras"),K13+E14,IF(C14="devolución en compra",K13-E14,IF(C14="ventas",K13-H14,IF(C14="devolución en venta",K13+H14,""))))</f>
        <v/>
      </c>
      <c r="L14" s="89" t="str">
        <f t="shared" si="1"/>
        <v/>
      </c>
      <c r="M14" s="86" t="str">
        <f>IF(AND(E14&gt;0,OR(EXACT(C14,"inventario inicial"),EXACT(C14,"compras"))),M13+G14,IF(AND(E14&gt;0,OR(EXACT(C14,"devolución en venta"))),M13-J14,IF(AND(H14&gt;0,OR(EXACT(C14,"ventas"))),M13-J14,IF(AND(H14&gt;0,EXACT(C14,"devolución en compra")),M13+G14,""))))</f>
        <v/>
      </c>
    </row>
    <row r="16" spans="1:13" ht="15.75" thickBot="1" x14ac:dyDescent="0.3"/>
    <row r="17" spans="1:13" x14ac:dyDescent="0.25">
      <c r="A17" s="212" t="s">
        <v>1417</v>
      </c>
      <c r="B17" s="213"/>
      <c r="C17" s="213"/>
      <c r="D17" s="213"/>
      <c r="E17" s="214"/>
      <c r="F17" s="218" t="s">
        <v>1418</v>
      </c>
      <c r="G17" s="218"/>
      <c r="H17" s="219"/>
      <c r="I17" s="222" t="s">
        <v>1419</v>
      </c>
      <c r="J17" s="219"/>
      <c r="K17" s="213" t="s">
        <v>1420</v>
      </c>
      <c r="L17" s="213"/>
      <c r="M17" s="224"/>
    </row>
    <row r="18" spans="1:13" x14ac:dyDescent="0.25">
      <c r="A18" s="215"/>
      <c r="B18" s="216"/>
      <c r="C18" s="216"/>
      <c r="D18" s="216"/>
      <c r="E18" s="217"/>
      <c r="F18" s="220"/>
      <c r="G18" s="220"/>
      <c r="H18" s="221"/>
      <c r="I18" s="223"/>
      <c r="J18" s="221"/>
      <c r="K18" s="216"/>
      <c r="L18" s="216"/>
      <c r="M18" s="225"/>
    </row>
    <row r="19" spans="1:13" x14ac:dyDescent="0.25">
      <c r="A19" s="226" t="s">
        <v>1546</v>
      </c>
      <c r="B19" s="227"/>
      <c r="C19" s="227"/>
      <c r="D19" s="227"/>
      <c r="E19" s="228"/>
      <c r="F19" s="232">
        <v>8000</v>
      </c>
      <c r="G19" s="232"/>
      <c r="H19" s="233"/>
      <c r="I19" s="236">
        <v>100</v>
      </c>
      <c r="J19" s="233"/>
      <c r="K19" s="238" t="s">
        <v>1432</v>
      </c>
      <c r="L19" s="238"/>
      <c r="M19" s="239"/>
    </row>
    <row r="20" spans="1:13" ht="15.75" thickBot="1" x14ac:dyDescent="0.3">
      <c r="A20" s="229"/>
      <c r="B20" s="230"/>
      <c r="C20" s="230"/>
      <c r="D20" s="230"/>
      <c r="E20" s="231"/>
      <c r="F20" s="234"/>
      <c r="G20" s="234"/>
      <c r="H20" s="235"/>
      <c r="I20" s="237"/>
      <c r="J20" s="235"/>
      <c r="K20" s="230"/>
      <c r="L20" s="230"/>
      <c r="M20" s="240"/>
    </row>
    <row r="21" spans="1:13" ht="15.75" thickBot="1" x14ac:dyDescent="0.3">
      <c r="A21" s="46"/>
      <c r="B21" s="42"/>
      <c r="C21" s="44"/>
      <c r="D21" s="43"/>
      <c r="E21" s="43"/>
      <c r="F21" s="43"/>
      <c r="G21" s="45"/>
      <c r="H21" s="43"/>
      <c r="I21" s="43"/>
      <c r="J21" s="45"/>
      <c r="K21" s="43"/>
      <c r="L21" s="43"/>
      <c r="M21" s="47"/>
    </row>
    <row r="22" spans="1:13" ht="15.75" thickBot="1" x14ac:dyDescent="0.3">
      <c r="A22" s="203" t="s">
        <v>1404</v>
      </c>
      <c r="B22" s="205" t="s">
        <v>1421</v>
      </c>
      <c r="C22" s="207" t="s">
        <v>1422</v>
      </c>
      <c r="D22" s="208"/>
      <c r="E22" s="209" t="s">
        <v>1423</v>
      </c>
      <c r="F22" s="209"/>
      <c r="G22" s="210"/>
      <c r="H22" s="211" t="s">
        <v>1424</v>
      </c>
      <c r="I22" s="211"/>
      <c r="J22" s="211"/>
      <c r="K22" s="197" t="s">
        <v>1425</v>
      </c>
      <c r="L22" s="198"/>
      <c r="M22" s="199"/>
    </row>
    <row r="23" spans="1:13" ht="15.75" thickBot="1" x14ac:dyDescent="0.3">
      <c r="A23" s="204"/>
      <c r="B23" s="206"/>
      <c r="C23" s="48" t="s">
        <v>6</v>
      </c>
      <c r="D23" s="49" t="s">
        <v>1426</v>
      </c>
      <c r="E23" s="50" t="s">
        <v>1427</v>
      </c>
      <c r="F23" s="51" t="s">
        <v>1428</v>
      </c>
      <c r="G23" s="52" t="s">
        <v>1429</v>
      </c>
      <c r="H23" s="53" t="s">
        <v>1427</v>
      </c>
      <c r="I23" s="54" t="s">
        <v>1428</v>
      </c>
      <c r="J23" s="55" t="s">
        <v>1429</v>
      </c>
      <c r="K23" s="56" t="s">
        <v>1427</v>
      </c>
      <c r="L23" s="54" t="s">
        <v>1428</v>
      </c>
      <c r="M23" s="57" t="s">
        <v>1430</v>
      </c>
    </row>
    <row r="24" spans="1:13" x14ac:dyDescent="0.25">
      <c r="A24" s="58">
        <v>1</v>
      </c>
      <c r="B24" s="59">
        <v>41284</v>
      </c>
      <c r="C24" s="68" t="s">
        <v>1551</v>
      </c>
      <c r="D24" s="60" t="s">
        <v>1415</v>
      </c>
      <c r="E24" s="61">
        <v>100</v>
      </c>
      <c r="F24" s="62">
        <v>15200</v>
      </c>
      <c r="G24" s="63">
        <f>+E24*F24</f>
        <v>1520000</v>
      </c>
      <c r="H24" s="64"/>
      <c r="I24" s="65"/>
      <c r="J24" s="65"/>
      <c r="K24" s="61">
        <v>100</v>
      </c>
      <c r="L24" s="62">
        <v>15200</v>
      </c>
      <c r="M24" s="63">
        <f>+K24*L24</f>
        <v>1520000</v>
      </c>
    </row>
    <row r="25" spans="1:13" x14ac:dyDescent="0.25">
      <c r="A25" s="66">
        <v>2</v>
      </c>
      <c r="B25" s="67"/>
      <c r="C25" s="68"/>
      <c r="D25" s="69"/>
      <c r="E25" s="61"/>
      <c r="F25" s="62"/>
      <c r="G25" s="63"/>
      <c r="H25" s="70"/>
      <c r="I25" s="62"/>
      <c r="J25" s="62"/>
      <c r="K25" s="71"/>
      <c r="L25" s="72"/>
      <c r="M25" s="73"/>
    </row>
    <row r="26" spans="1:13" x14ac:dyDescent="0.25">
      <c r="A26" s="66">
        <v>3</v>
      </c>
      <c r="B26" s="67"/>
      <c r="C26" s="68"/>
      <c r="D26" s="69"/>
      <c r="E26" s="70"/>
      <c r="F26" s="62"/>
      <c r="G26" s="63"/>
      <c r="H26" s="70"/>
      <c r="I26" s="62"/>
      <c r="J26" s="62"/>
      <c r="K26" s="71"/>
      <c r="L26" s="72"/>
      <c r="M26" s="73"/>
    </row>
    <row r="27" spans="1:13" x14ac:dyDescent="0.25">
      <c r="A27" s="66">
        <v>4</v>
      </c>
      <c r="B27" s="67"/>
      <c r="C27" s="68"/>
      <c r="D27" s="69"/>
      <c r="E27" s="70"/>
      <c r="F27" s="62"/>
      <c r="G27" s="63"/>
      <c r="H27" s="70"/>
      <c r="I27" s="62"/>
      <c r="J27" s="62"/>
      <c r="K27" s="71"/>
      <c r="L27" s="72"/>
      <c r="M27" s="73"/>
    </row>
    <row r="28" spans="1:13" x14ac:dyDescent="0.25">
      <c r="A28" s="66">
        <v>5</v>
      </c>
      <c r="B28" s="67"/>
      <c r="C28" s="68"/>
      <c r="D28" s="69"/>
      <c r="E28" s="70"/>
      <c r="F28" s="62"/>
      <c r="G28" s="63"/>
      <c r="H28" s="70"/>
      <c r="I28" s="62"/>
      <c r="J28" s="62"/>
      <c r="K28" s="71"/>
      <c r="L28" s="72"/>
      <c r="M28" s="73"/>
    </row>
    <row r="29" spans="1:13" ht="15.75" thickBot="1" x14ac:dyDescent="0.3">
      <c r="A29" s="74">
        <v>6</v>
      </c>
      <c r="B29" s="75"/>
      <c r="C29" s="76"/>
      <c r="D29" s="77"/>
      <c r="E29" s="78" t="str">
        <f>IF(OR(C29="inventario inicial",C29="compras",C29="devolución en compra"),"Aquí","")</f>
        <v/>
      </c>
      <c r="F29" s="79" t="str">
        <f>IF(AND(E29&gt;0,OR(C29="inventario inicial",C29="compras")),"Vr. Factura",IF(AND(E29&gt;0,C29="devolución en compra"),"Valor Factura",""))</f>
        <v/>
      </c>
      <c r="G29" s="80" t="str">
        <f>IF(ISTEXT(E29),"",IF(AND(E29&gt;0,OR(EXACT(C29,"inventario inicial"),EXACT(C29,"compras"))),ROUND(E29*F29,0),IF(AND(E29&gt;0,EXACT(C29,"devolución en compra")),ROUND(E29*(-F29),0),"")))</f>
        <v/>
      </c>
      <c r="H29" s="78" t="str">
        <f t="shared" ref="H29:H30" si="2">IF(OR(C29="ventas",C29="devolución en venta"),"Aquí","")</f>
        <v/>
      </c>
      <c r="I29" s="79" t="str">
        <f>IF(AND(H29&gt;0,C29="devolución en venta"),"Valor Factura",IF(AND(H29&gt;0,C29="ventas"),L28,""))</f>
        <v/>
      </c>
      <c r="J29" s="79" t="str">
        <f>IF(ISTEXT(H29),"",IF(AND(H29&gt;0,OR(EXACT(C29,"ventas"))),ROUND(H29*I29,0),IF(AND(H29&gt;0,EXACT(C29,"devolución en venta")),ROUND(H29*(-I29),0),"")))</f>
        <v/>
      </c>
      <c r="K29" s="81" t="str">
        <f>IF(OR(C29="inventario inicial",C29="compras"),K28+E29,IF(C29="devolución en compra",K28-E29,IF(C29="ventas",K28-H29,IF(C29="devolución en venta",K28+H29,""))))</f>
        <v/>
      </c>
      <c r="L29" s="82" t="str">
        <f t="shared" ref="L29:L30" si="3">IF(AND(ISNUMBER(K29),K29&gt;0),M29/K29,"")</f>
        <v/>
      </c>
      <c r="M29" s="80" t="str">
        <f>IF(AND(E29&gt;0,OR(EXACT(C29,"inventario inicial"),EXACT(C29,"compras"))),M28+G29,IF(AND(E29&gt;0,OR(EXACT(C29,"devolución en venta"))),M28-J29,IF(AND(H29&gt;0,OR(EXACT(C29,"ventas"))),M28-J29,IF(AND(H29&gt;0,EXACT(C29,"devolución en compra")),M28+G29,""))))</f>
        <v/>
      </c>
    </row>
    <row r="30" spans="1:13" ht="15.75" thickBot="1" x14ac:dyDescent="0.3">
      <c r="A30" s="83"/>
      <c r="B30" s="200" t="s">
        <v>1431</v>
      </c>
      <c r="C30" s="201"/>
      <c r="D30" s="202"/>
      <c r="E30" s="84" t="str">
        <f>IF(OR(C30="inventario inicial",C30="compras",C30="devolución en compra"),"Aquí","")</f>
        <v/>
      </c>
      <c r="F30" s="85" t="str">
        <f>IF(AND(E30&gt;0,OR(C30="inventario inicial",C30="compras")),"Vr. Factura",IF(AND(E30&gt;0,C30="devolución en compra"),L29,""))</f>
        <v/>
      </c>
      <c r="G30" s="86">
        <f>SUM(G24:G29)</f>
        <v>1520000</v>
      </c>
      <c r="H30" s="87" t="str">
        <f t="shared" si="2"/>
        <v/>
      </c>
      <c r="I30" s="85" t="str">
        <f>IF(AND(H30&gt;0,OR(C30="ventas",C30="devolución en venta")),L29,"")</f>
        <v/>
      </c>
      <c r="J30" s="85">
        <f>SUM(J24:J29)</f>
        <v>0</v>
      </c>
      <c r="K30" s="88" t="str">
        <f>IF(OR(C30="inventario inicial",C30="compras"),K29+E30,IF(C30="devolución en compra",K29-E30,IF(C30="ventas",K29-H30,IF(C30="devolución en venta",K29+H30,""))))</f>
        <v/>
      </c>
      <c r="L30" s="89" t="str">
        <f t="shared" si="3"/>
        <v/>
      </c>
      <c r="M30" s="86" t="str">
        <f>IF(AND(E30&gt;0,OR(EXACT(C30,"inventario inicial"),EXACT(C30,"compras"))),M29+G30,IF(AND(E30&gt;0,OR(EXACT(C30,"devolución en venta"))),M29-J30,IF(AND(H30&gt;0,OR(EXACT(C30,"ventas"))),M29-J30,IF(AND(H30&gt;0,EXACT(C30,"devolución en compra")),M29+G30,""))))</f>
        <v/>
      </c>
    </row>
    <row r="33" spans="1:13" ht="15.75" thickBot="1" x14ac:dyDescent="0.3"/>
    <row r="34" spans="1:13" x14ac:dyDescent="0.25">
      <c r="A34" s="212" t="s">
        <v>1417</v>
      </c>
      <c r="B34" s="213"/>
      <c r="C34" s="213"/>
      <c r="D34" s="213"/>
      <c r="E34" s="214"/>
      <c r="F34" s="218" t="s">
        <v>1418</v>
      </c>
      <c r="G34" s="218"/>
      <c r="H34" s="219"/>
      <c r="I34" s="222" t="s">
        <v>1419</v>
      </c>
      <c r="J34" s="219"/>
      <c r="K34" s="213" t="s">
        <v>1420</v>
      </c>
      <c r="L34" s="213"/>
      <c r="M34" s="224"/>
    </row>
    <row r="35" spans="1:13" x14ac:dyDescent="0.25">
      <c r="A35" s="215"/>
      <c r="B35" s="216"/>
      <c r="C35" s="216"/>
      <c r="D35" s="216"/>
      <c r="E35" s="217"/>
      <c r="F35" s="220"/>
      <c r="G35" s="220"/>
      <c r="H35" s="221"/>
      <c r="I35" s="223"/>
      <c r="J35" s="221"/>
      <c r="K35" s="216"/>
      <c r="L35" s="216"/>
      <c r="M35" s="225"/>
    </row>
    <row r="36" spans="1:13" x14ac:dyDescent="0.25">
      <c r="A36" s="226" t="s">
        <v>1547</v>
      </c>
      <c r="B36" s="227"/>
      <c r="C36" s="227"/>
      <c r="D36" s="227"/>
      <c r="E36" s="228"/>
      <c r="F36" s="232">
        <v>8000</v>
      </c>
      <c r="G36" s="232"/>
      <c r="H36" s="233"/>
      <c r="I36" s="236">
        <v>100</v>
      </c>
      <c r="J36" s="233"/>
      <c r="K36" s="238" t="s">
        <v>1432</v>
      </c>
      <c r="L36" s="238"/>
      <c r="M36" s="239"/>
    </row>
    <row r="37" spans="1:13" ht="15.75" thickBot="1" x14ac:dyDescent="0.3">
      <c r="A37" s="229"/>
      <c r="B37" s="230"/>
      <c r="C37" s="230"/>
      <c r="D37" s="230"/>
      <c r="E37" s="231"/>
      <c r="F37" s="234"/>
      <c r="G37" s="234"/>
      <c r="H37" s="235"/>
      <c r="I37" s="237"/>
      <c r="J37" s="235"/>
      <c r="K37" s="230"/>
      <c r="L37" s="230"/>
      <c r="M37" s="240"/>
    </row>
    <row r="38" spans="1:13" ht="15.75" thickBot="1" x14ac:dyDescent="0.3">
      <c r="A38" s="46"/>
      <c r="B38" s="42"/>
      <c r="C38" s="44"/>
      <c r="D38" s="43"/>
      <c r="E38" s="43"/>
      <c r="F38" s="43"/>
      <c r="G38" s="45"/>
      <c r="H38" s="43"/>
      <c r="I38" s="43"/>
      <c r="J38" s="45"/>
      <c r="K38" s="43"/>
      <c r="L38" s="43"/>
      <c r="M38" s="47"/>
    </row>
    <row r="39" spans="1:13" ht="15.75" thickBot="1" x14ac:dyDescent="0.3">
      <c r="A39" s="203" t="s">
        <v>1404</v>
      </c>
      <c r="B39" s="205" t="s">
        <v>1421</v>
      </c>
      <c r="C39" s="207" t="s">
        <v>1422</v>
      </c>
      <c r="D39" s="208"/>
      <c r="E39" s="209" t="s">
        <v>1423</v>
      </c>
      <c r="F39" s="209"/>
      <c r="G39" s="210"/>
      <c r="H39" s="211" t="s">
        <v>1424</v>
      </c>
      <c r="I39" s="211"/>
      <c r="J39" s="211"/>
      <c r="K39" s="197" t="s">
        <v>1425</v>
      </c>
      <c r="L39" s="198"/>
      <c r="M39" s="199"/>
    </row>
    <row r="40" spans="1:13" ht="15.75" thickBot="1" x14ac:dyDescent="0.3">
      <c r="A40" s="204"/>
      <c r="B40" s="206"/>
      <c r="C40" s="48" t="s">
        <v>6</v>
      </c>
      <c r="D40" s="49" t="s">
        <v>1426</v>
      </c>
      <c r="E40" s="50" t="s">
        <v>1427</v>
      </c>
      <c r="F40" s="51" t="s">
        <v>1428</v>
      </c>
      <c r="G40" s="52" t="s">
        <v>1429</v>
      </c>
      <c r="H40" s="53" t="s">
        <v>1427</v>
      </c>
      <c r="I40" s="54" t="s">
        <v>1428</v>
      </c>
      <c r="J40" s="55" t="s">
        <v>1429</v>
      </c>
      <c r="K40" s="56" t="s">
        <v>1427</v>
      </c>
      <c r="L40" s="54" t="s">
        <v>1428</v>
      </c>
      <c r="M40" s="57" t="s">
        <v>1430</v>
      </c>
    </row>
    <row r="41" spans="1:13" x14ac:dyDescent="0.25">
      <c r="A41" s="58">
        <v>1</v>
      </c>
      <c r="B41" s="59">
        <v>41284</v>
      </c>
      <c r="C41" s="68" t="s">
        <v>1551</v>
      </c>
      <c r="D41" s="60" t="s">
        <v>1415</v>
      </c>
      <c r="E41" s="61">
        <v>120</v>
      </c>
      <c r="F41" s="62">
        <v>16850</v>
      </c>
      <c r="G41" s="63">
        <f>+E41*F41</f>
        <v>2022000</v>
      </c>
      <c r="H41" s="64"/>
      <c r="I41" s="65"/>
      <c r="J41" s="65"/>
      <c r="K41" s="61">
        <v>120</v>
      </c>
      <c r="L41" s="62">
        <v>16850</v>
      </c>
      <c r="M41" s="63">
        <f>+K41*L41</f>
        <v>2022000</v>
      </c>
    </row>
    <row r="42" spans="1:13" x14ac:dyDescent="0.25">
      <c r="A42" s="66">
        <v>2</v>
      </c>
      <c r="B42" s="67">
        <v>41289</v>
      </c>
      <c r="C42" s="68" t="s">
        <v>1560</v>
      </c>
      <c r="D42" s="69" t="s">
        <v>1559</v>
      </c>
      <c r="E42" s="61"/>
      <c r="F42" s="62"/>
      <c r="G42" s="63"/>
      <c r="H42" s="70">
        <v>70</v>
      </c>
      <c r="I42" s="62">
        <v>16850</v>
      </c>
      <c r="J42" s="62">
        <f>+H42*I42</f>
        <v>1179500</v>
      </c>
      <c r="K42" s="71">
        <f>120-70</f>
        <v>50</v>
      </c>
      <c r="L42" s="62">
        <v>16850</v>
      </c>
      <c r="M42" s="73">
        <f>+K42*L42</f>
        <v>842500</v>
      </c>
    </row>
    <row r="43" spans="1:13" x14ac:dyDescent="0.25">
      <c r="A43" s="66">
        <v>3</v>
      </c>
      <c r="B43" s="67"/>
      <c r="C43" s="68"/>
      <c r="D43" s="69"/>
      <c r="E43" s="70"/>
      <c r="F43" s="62" t="str">
        <f>IF(AND(E43&gt;0,OR(C43="inventario inicial",C43="compras")),"Vr. Factura",IF(AND(E43&gt;0,C43="devolución en compra"),"Valor Factura",""))</f>
        <v/>
      </c>
      <c r="G43" s="63" t="str">
        <f>IF(ISTEXT(E43),"",IF(AND(E43&gt;0,OR(EXACT(C43,"inventario inicial"),EXACT(C43,"compras"))),ROUND(E43*F43,0),IF(AND(E43&gt;0,EXACT(C43,"devolución en compra")),ROUND(E43*(-F43),0),"")))</f>
        <v/>
      </c>
      <c r="H43" s="70"/>
      <c r="I43" s="62"/>
      <c r="J43" s="62"/>
      <c r="K43" s="71"/>
      <c r="L43" s="72"/>
      <c r="M43" s="73"/>
    </row>
    <row r="44" spans="1:13" x14ac:dyDescent="0.25">
      <c r="A44" s="66">
        <v>4</v>
      </c>
      <c r="B44" s="67"/>
      <c r="C44" s="68"/>
      <c r="D44" s="69"/>
      <c r="E44" s="70" t="str">
        <f>IF(OR(C44="inventario inicial",C44="compras",C44="devolución en compra"),"Aquí","")</f>
        <v/>
      </c>
      <c r="F44" s="62" t="str">
        <f>IF(AND(E44&gt;0,OR(C44="inventario inicial",C44="compras")),"Vr. Factura",IF(AND(E44&gt;0,C44="devolución en compra"),"Valor Factura",""))</f>
        <v/>
      </c>
      <c r="G44" s="63" t="str">
        <f>IF(ISTEXT(E44),"",IF(AND(E44&gt;0,OR(EXACT(C44,"inventario inicial"),EXACT(C44,"compras"))),ROUND(E44*F44,0),IF(AND(E44&gt;0,EXACT(C44,"devolución en compra")),ROUND(E44*(-F44),0),"")))</f>
        <v/>
      </c>
      <c r="H44" s="70"/>
      <c r="I44" s="62"/>
      <c r="J44" s="62"/>
      <c r="K44" s="71"/>
      <c r="L44" s="72"/>
      <c r="M44" s="73"/>
    </row>
    <row r="45" spans="1:13" x14ac:dyDescent="0.25">
      <c r="A45" s="66">
        <v>5</v>
      </c>
      <c r="B45" s="67"/>
      <c r="C45" s="68"/>
      <c r="D45" s="69"/>
      <c r="E45" s="70" t="str">
        <f>IF(OR(C45="inventario inicial",C45="compras",C45="devolución en compra"),"Aquí","")</f>
        <v/>
      </c>
      <c r="F45" s="62" t="str">
        <f>IF(AND(E45&gt;0,OR(C45="inventario inicial",C45="compras")),"Vr. Factura",IF(AND(E45&gt;0,C45="devolución en compra"),"Valor Factura",""))</f>
        <v/>
      </c>
      <c r="G45" s="63" t="str">
        <f>IF(ISTEXT(E45),"",IF(AND(E45&gt;0,OR(EXACT(C45,"inventario inicial"),EXACT(C45,"compras"))),ROUND(E45*F45,0),IF(AND(E45&gt;0,EXACT(C45,"devolución en compra")),ROUND(E45*(-F45),0),"")))</f>
        <v/>
      </c>
      <c r="H45" s="70" t="str">
        <f t="shared" ref="H45:H47" si="4">IF(OR(C45="ventas",C45="devolución en venta"),"Aquí","")</f>
        <v/>
      </c>
      <c r="I45" s="62" t="str">
        <f>IF(AND(H45&gt;0,C45="devolución en venta"),"Valor Factura",IF(AND(H45&gt;0,C45="ventas"),#REF!,""))</f>
        <v/>
      </c>
      <c r="J45" s="62"/>
      <c r="K45" s="71"/>
      <c r="L45" s="72"/>
      <c r="M45" s="73"/>
    </row>
    <row r="46" spans="1:13" ht="15.75" thickBot="1" x14ac:dyDescent="0.3">
      <c r="A46" s="74">
        <v>6</v>
      </c>
      <c r="B46" s="75"/>
      <c r="C46" s="76"/>
      <c r="D46" s="77"/>
      <c r="E46" s="78" t="str">
        <f>IF(OR(C46="inventario inicial",C46="compras",C46="devolución en compra"),"Aquí","")</f>
        <v/>
      </c>
      <c r="F46" s="79" t="str">
        <f>IF(AND(E46&gt;0,OR(C46="inventario inicial",C46="compras")),"Vr. Factura",IF(AND(E46&gt;0,C46="devolución en compra"),"Valor Factura",""))</f>
        <v/>
      </c>
      <c r="G46" s="80" t="str">
        <f>IF(ISTEXT(E46),"",IF(AND(E46&gt;0,OR(EXACT(C46,"inventario inicial"),EXACT(C46,"compras"))),ROUND(E46*F46,0),IF(AND(E46&gt;0,EXACT(C46,"devolución en compra")),ROUND(E46*(-F46),0),"")))</f>
        <v/>
      </c>
      <c r="H46" s="78" t="str">
        <f t="shared" si="4"/>
        <v/>
      </c>
      <c r="I46" s="79" t="str">
        <f>IF(AND(H46&gt;0,C46="devolución en venta"),"Valor Factura",IF(AND(H46&gt;0,C46="ventas"),L45,""))</f>
        <v/>
      </c>
      <c r="J46" s="79"/>
      <c r="K46" s="81"/>
      <c r="L46" s="82"/>
      <c r="M46" s="80"/>
    </row>
    <row r="47" spans="1:13" ht="15.75" thickBot="1" x14ac:dyDescent="0.3">
      <c r="A47" s="83"/>
      <c r="B47" s="200" t="s">
        <v>1431</v>
      </c>
      <c r="C47" s="201"/>
      <c r="D47" s="202"/>
      <c r="E47" s="84" t="str">
        <f>IF(OR(C47="inventario inicial",C47="compras",C47="devolución en compra"),"Aquí","")</f>
        <v/>
      </c>
      <c r="F47" s="85" t="str">
        <f>IF(AND(E47&gt;0,OR(C47="inventario inicial",C47="compras")),"Vr. Factura",IF(AND(E47&gt;0,C47="devolución en compra"),L46,""))</f>
        <v/>
      </c>
      <c r="G47" s="86">
        <f>SUM(G41:G46)</f>
        <v>2022000</v>
      </c>
      <c r="H47" s="87" t="str">
        <f t="shared" si="4"/>
        <v/>
      </c>
      <c r="I47" s="85" t="str">
        <f>IF(AND(H47&gt;0,OR(C47="ventas",C47="devolución en venta")),L46,"")</f>
        <v/>
      </c>
      <c r="J47" s="85">
        <f>SUM(J41:J46)</f>
        <v>1179500</v>
      </c>
      <c r="K47" s="88" t="str">
        <f>IF(OR(C47="inventario inicial",C47="compras"),K46+E47,IF(C47="devolución en compra",K46-E47,IF(C47="ventas",K46-H47,IF(C47="devolución en venta",K46+H47,""))))</f>
        <v/>
      </c>
      <c r="L47" s="89" t="str">
        <f t="shared" ref="L47" si="5">IF(AND(ISNUMBER(K47),K47&gt;0),M47/K47,"")</f>
        <v/>
      </c>
      <c r="M47" s="86" t="str">
        <f>IF(AND(E47&gt;0,OR(EXACT(C47,"inventario inicial"),EXACT(C47,"compras"))),M46+G47,IF(AND(E47&gt;0,OR(EXACT(C47,"devolución en venta"))),M46-J47,IF(AND(H47&gt;0,OR(EXACT(C47,"ventas"))),M46-J47,IF(AND(H47&gt;0,EXACT(C47,"devolución en compra")),M46+G47,""))))</f>
        <v/>
      </c>
    </row>
    <row r="51" spans="1:13" ht="15.75" thickBot="1" x14ac:dyDescent="0.3"/>
    <row r="52" spans="1:13" x14ac:dyDescent="0.25">
      <c r="A52" s="212" t="s">
        <v>1417</v>
      </c>
      <c r="B52" s="213"/>
      <c r="C52" s="213"/>
      <c r="D52" s="213"/>
      <c r="E52" s="214"/>
      <c r="F52" s="218" t="s">
        <v>1418</v>
      </c>
      <c r="G52" s="218"/>
      <c r="H52" s="219"/>
      <c r="I52" s="222" t="s">
        <v>1419</v>
      </c>
      <c r="J52" s="219"/>
      <c r="K52" s="213" t="s">
        <v>1420</v>
      </c>
      <c r="L52" s="213"/>
      <c r="M52" s="224"/>
    </row>
    <row r="53" spans="1:13" x14ac:dyDescent="0.25">
      <c r="A53" s="215"/>
      <c r="B53" s="216"/>
      <c r="C53" s="216"/>
      <c r="D53" s="216"/>
      <c r="E53" s="217"/>
      <c r="F53" s="220"/>
      <c r="G53" s="220"/>
      <c r="H53" s="221"/>
      <c r="I53" s="223"/>
      <c r="J53" s="221"/>
      <c r="K53" s="216"/>
      <c r="L53" s="216"/>
      <c r="M53" s="225"/>
    </row>
    <row r="54" spans="1:13" x14ac:dyDescent="0.25">
      <c r="A54" s="226" t="s">
        <v>1592</v>
      </c>
      <c r="B54" s="227"/>
      <c r="C54" s="227"/>
      <c r="D54" s="227"/>
      <c r="E54" s="228"/>
      <c r="F54" s="232">
        <v>8000</v>
      </c>
      <c r="G54" s="232"/>
      <c r="H54" s="233"/>
      <c r="I54" s="236">
        <v>100</v>
      </c>
      <c r="J54" s="233"/>
      <c r="K54" s="238" t="s">
        <v>1432</v>
      </c>
      <c r="L54" s="238"/>
      <c r="M54" s="239"/>
    </row>
    <row r="55" spans="1:13" ht="15.75" thickBot="1" x14ac:dyDescent="0.3">
      <c r="A55" s="229"/>
      <c r="B55" s="230"/>
      <c r="C55" s="230"/>
      <c r="D55" s="230"/>
      <c r="E55" s="231"/>
      <c r="F55" s="234"/>
      <c r="G55" s="234"/>
      <c r="H55" s="235"/>
      <c r="I55" s="237"/>
      <c r="J55" s="235"/>
      <c r="K55" s="230"/>
      <c r="L55" s="230"/>
      <c r="M55" s="240"/>
    </row>
    <row r="56" spans="1:13" ht="15.75" thickBot="1" x14ac:dyDescent="0.3">
      <c r="A56" s="46"/>
      <c r="B56" s="42"/>
      <c r="C56" s="44"/>
      <c r="D56" s="43"/>
      <c r="E56" s="43"/>
      <c r="F56" s="43"/>
      <c r="G56" s="45"/>
      <c r="H56" s="43"/>
      <c r="I56" s="43"/>
      <c r="J56" s="45"/>
      <c r="K56" s="43"/>
      <c r="L56" s="43"/>
      <c r="M56" s="47"/>
    </row>
    <row r="57" spans="1:13" ht="15.75" thickBot="1" x14ac:dyDescent="0.3">
      <c r="A57" s="203" t="s">
        <v>1404</v>
      </c>
      <c r="B57" s="205" t="s">
        <v>1421</v>
      </c>
      <c r="C57" s="207" t="s">
        <v>1422</v>
      </c>
      <c r="D57" s="208"/>
      <c r="E57" s="209" t="s">
        <v>1423</v>
      </c>
      <c r="F57" s="209"/>
      <c r="G57" s="210"/>
      <c r="H57" s="211" t="s">
        <v>1424</v>
      </c>
      <c r="I57" s="211"/>
      <c r="J57" s="211"/>
      <c r="K57" s="197" t="s">
        <v>1425</v>
      </c>
      <c r="L57" s="198"/>
      <c r="M57" s="199"/>
    </row>
    <row r="58" spans="1:13" ht="15.75" thickBot="1" x14ac:dyDescent="0.3">
      <c r="A58" s="204"/>
      <c r="B58" s="206"/>
      <c r="C58" s="48" t="s">
        <v>6</v>
      </c>
      <c r="D58" s="49" t="s">
        <v>1426</v>
      </c>
      <c r="E58" s="50" t="s">
        <v>1427</v>
      </c>
      <c r="F58" s="51" t="s">
        <v>1428</v>
      </c>
      <c r="G58" s="52" t="s">
        <v>1429</v>
      </c>
      <c r="H58" s="53" t="s">
        <v>1427</v>
      </c>
      <c r="I58" s="54" t="s">
        <v>1428</v>
      </c>
      <c r="J58" s="55" t="s">
        <v>1429</v>
      </c>
      <c r="K58" s="56" t="s">
        <v>1427</v>
      </c>
      <c r="L58" s="54" t="s">
        <v>1428</v>
      </c>
      <c r="M58" s="57" t="s">
        <v>1430</v>
      </c>
    </row>
    <row r="59" spans="1:13" x14ac:dyDescent="0.25">
      <c r="A59" s="58">
        <v>1</v>
      </c>
      <c r="B59" s="59">
        <v>41290</v>
      </c>
      <c r="C59" s="68" t="s">
        <v>1593</v>
      </c>
      <c r="D59" s="60">
        <v>1</v>
      </c>
      <c r="E59" s="61">
        <v>140</v>
      </c>
      <c r="F59" s="62">
        <v>11100</v>
      </c>
      <c r="G59" s="63">
        <f>+E59*F59</f>
        <v>1554000</v>
      </c>
      <c r="H59" s="64"/>
      <c r="I59" s="65"/>
      <c r="J59" s="65"/>
      <c r="K59" s="61">
        <v>140</v>
      </c>
      <c r="L59" s="62">
        <v>11100</v>
      </c>
      <c r="M59" s="63">
        <f>+K59*L59</f>
        <v>1554000</v>
      </c>
    </row>
    <row r="60" spans="1:13" x14ac:dyDescent="0.25">
      <c r="A60" s="66">
        <v>2</v>
      </c>
      <c r="B60" s="67"/>
      <c r="C60" s="68"/>
      <c r="D60" s="69"/>
      <c r="E60" s="61"/>
      <c r="F60" s="62"/>
      <c r="G60" s="63"/>
      <c r="H60" s="70"/>
      <c r="I60" s="62"/>
      <c r="J60" s="62"/>
      <c r="K60" s="71"/>
      <c r="L60" s="62"/>
      <c r="M60" s="73"/>
    </row>
    <row r="61" spans="1:13" x14ac:dyDescent="0.25">
      <c r="A61" s="66">
        <v>3</v>
      </c>
      <c r="B61" s="67"/>
      <c r="C61" s="68"/>
      <c r="D61" s="69"/>
      <c r="E61" s="70"/>
      <c r="F61" s="62" t="str">
        <f>IF(AND(E61&gt;0,OR(C61="inventario inicial",C61="compras")),"Vr. Factura",IF(AND(E61&gt;0,C61="devolución en compra"),"Valor Factura",""))</f>
        <v/>
      </c>
      <c r="G61" s="63" t="str">
        <f>IF(ISTEXT(E61),"",IF(AND(E61&gt;0,OR(EXACT(C61,"inventario inicial"),EXACT(C61,"compras"))),ROUND(E61*F61,0),IF(AND(E61&gt;0,EXACT(C61,"devolución en compra")),ROUND(E61*(-F61),0),"")))</f>
        <v/>
      </c>
      <c r="H61" s="70"/>
      <c r="I61" s="62"/>
      <c r="J61" s="62"/>
      <c r="K61" s="71"/>
      <c r="L61" s="72"/>
      <c r="M61" s="73"/>
    </row>
    <row r="62" spans="1:13" x14ac:dyDescent="0.25">
      <c r="A62" s="66">
        <v>4</v>
      </c>
      <c r="B62" s="67"/>
      <c r="C62" s="68"/>
      <c r="D62" s="69"/>
      <c r="E62" s="70" t="str">
        <f>IF(OR(C62="inventario inicial",C62="compras",C62="devolución en compra"),"Aquí","")</f>
        <v/>
      </c>
      <c r="F62" s="62" t="str">
        <f>IF(AND(E62&gt;0,OR(C62="inventario inicial",C62="compras")),"Vr. Factura",IF(AND(E62&gt;0,C62="devolución en compra"),"Valor Factura",""))</f>
        <v/>
      </c>
      <c r="G62" s="63" t="str">
        <f>IF(ISTEXT(E62),"",IF(AND(E62&gt;0,OR(EXACT(C62,"inventario inicial"),EXACT(C62,"compras"))),ROUND(E62*F62,0),IF(AND(E62&gt;0,EXACT(C62,"devolución en compra")),ROUND(E62*(-F62),0),"")))</f>
        <v/>
      </c>
      <c r="H62" s="70"/>
      <c r="I62" s="62"/>
      <c r="J62" s="62"/>
      <c r="K62" s="71"/>
      <c r="L62" s="72"/>
      <c r="M62" s="73"/>
    </row>
    <row r="63" spans="1:13" x14ac:dyDescent="0.25">
      <c r="A63" s="66">
        <v>5</v>
      </c>
      <c r="B63" s="67"/>
      <c r="C63" s="68"/>
      <c r="D63" s="69"/>
      <c r="E63" s="70" t="str">
        <f>IF(OR(C63="inventario inicial",C63="compras",C63="devolución en compra"),"Aquí","")</f>
        <v/>
      </c>
      <c r="F63" s="62" t="str">
        <f>IF(AND(E63&gt;0,OR(C63="inventario inicial",C63="compras")),"Vr. Factura",IF(AND(E63&gt;0,C63="devolución en compra"),"Valor Factura",""))</f>
        <v/>
      </c>
      <c r="G63" s="63" t="str">
        <f>IF(ISTEXT(E63),"",IF(AND(E63&gt;0,OR(EXACT(C63,"inventario inicial"),EXACT(C63,"compras"))),ROUND(E63*F63,0),IF(AND(E63&gt;0,EXACT(C63,"devolución en compra")),ROUND(E63*(-F63),0),"")))</f>
        <v/>
      </c>
      <c r="H63" s="70" t="str">
        <f t="shared" ref="H63:H65" si="6">IF(OR(C63="ventas",C63="devolución en venta"),"Aquí","")</f>
        <v/>
      </c>
      <c r="I63" s="62" t="str">
        <f>IF(AND(H63&gt;0,C63="devolución en venta"),"Valor Factura",IF(AND(H63&gt;0,C63="ventas"),#REF!,""))</f>
        <v/>
      </c>
      <c r="J63" s="62"/>
      <c r="K63" s="71"/>
      <c r="L63" s="72"/>
      <c r="M63" s="73"/>
    </row>
    <row r="64" spans="1:13" ht="15.75" thickBot="1" x14ac:dyDescent="0.3">
      <c r="A64" s="74">
        <v>6</v>
      </c>
      <c r="B64" s="75"/>
      <c r="C64" s="76"/>
      <c r="D64" s="77"/>
      <c r="E64" s="78" t="str">
        <f>IF(OR(C64="inventario inicial",C64="compras",C64="devolución en compra"),"Aquí","")</f>
        <v/>
      </c>
      <c r="F64" s="79" t="str">
        <f>IF(AND(E64&gt;0,OR(C64="inventario inicial",C64="compras")),"Vr. Factura",IF(AND(E64&gt;0,C64="devolución en compra"),"Valor Factura",""))</f>
        <v/>
      </c>
      <c r="G64" s="80" t="str">
        <f>IF(ISTEXT(E64),"",IF(AND(E64&gt;0,OR(EXACT(C64,"inventario inicial"),EXACT(C64,"compras"))),ROUND(E64*F64,0),IF(AND(E64&gt;0,EXACT(C64,"devolución en compra")),ROUND(E64*(-F64),0),"")))</f>
        <v/>
      </c>
      <c r="H64" s="78" t="str">
        <f t="shared" si="6"/>
        <v/>
      </c>
      <c r="I64" s="79" t="str">
        <f>IF(AND(H64&gt;0,C64="devolución en venta"),"Valor Factura",IF(AND(H64&gt;0,C64="ventas"),L63,""))</f>
        <v/>
      </c>
      <c r="J64" s="79"/>
      <c r="K64" s="81"/>
      <c r="L64" s="82"/>
      <c r="M64" s="80"/>
    </row>
    <row r="65" spans="1:13" ht="15.75" thickBot="1" x14ac:dyDescent="0.3">
      <c r="A65" s="83"/>
      <c r="B65" s="200" t="s">
        <v>1431</v>
      </c>
      <c r="C65" s="201"/>
      <c r="D65" s="202"/>
      <c r="E65" s="84" t="str">
        <f>IF(OR(C65="inventario inicial",C65="compras",C65="devolución en compra"),"Aquí","")</f>
        <v/>
      </c>
      <c r="F65" s="85" t="str">
        <f>IF(AND(E65&gt;0,OR(C65="inventario inicial",C65="compras")),"Vr. Factura",IF(AND(E65&gt;0,C65="devolución en compra"),L64,""))</f>
        <v/>
      </c>
      <c r="G65" s="86">
        <f>SUM(G59:G64)</f>
        <v>1554000</v>
      </c>
      <c r="H65" s="87" t="str">
        <f t="shared" si="6"/>
        <v/>
      </c>
      <c r="I65" s="85" t="str">
        <f>IF(AND(H65&gt;0,OR(C65="ventas",C65="devolución en venta")),L64,"")</f>
        <v/>
      </c>
      <c r="J65" s="85">
        <f>SUM(J59:J64)</f>
        <v>0</v>
      </c>
      <c r="K65" s="88" t="str">
        <f>IF(OR(C65="inventario inicial",C65="compras"),K64+E65,IF(C65="devolución en compra",K64-E65,IF(C65="ventas",K64-H65,IF(C65="devolución en venta",K64+H65,""))))</f>
        <v/>
      </c>
      <c r="L65" s="89" t="str">
        <f t="shared" ref="L65" si="7">IF(AND(ISNUMBER(K65),K65&gt;0),M65/K65,"")</f>
        <v/>
      </c>
      <c r="M65" s="86" t="str">
        <f>IF(AND(E65&gt;0,OR(EXACT(C65,"inventario inicial"),EXACT(C65,"compras"))),M64+G65,IF(AND(E65&gt;0,OR(EXACT(C65,"devolución en venta"))),M64-J65,IF(AND(H65&gt;0,OR(EXACT(C65,"ventas"))),M64-J65,IF(AND(H65&gt;0,EXACT(C65,"devolución en compra")),M64+G65,""))))</f>
        <v/>
      </c>
    </row>
  </sheetData>
  <mergeCells count="60">
    <mergeCell ref="K6:M6"/>
    <mergeCell ref="A1:E2"/>
    <mergeCell ref="F1:H2"/>
    <mergeCell ref="I1:J2"/>
    <mergeCell ref="K1:M2"/>
    <mergeCell ref="A3:E4"/>
    <mergeCell ref="F3:H4"/>
    <mergeCell ref="I3:J4"/>
    <mergeCell ref="K3:M4"/>
    <mergeCell ref="A6:A7"/>
    <mergeCell ref="B6:B7"/>
    <mergeCell ref="C6:D6"/>
    <mergeCell ref="E6:G6"/>
    <mergeCell ref="H6:J6"/>
    <mergeCell ref="K22:M22"/>
    <mergeCell ref="B14:D14"/>
    <mergeCell ref="A17:E18"/>
    <mergeCell ref="F17:H18"/>
    <mergeCell ref="I17:J18"/>
    <mergeCell ref="K17:M18"/>
    <mergeCell ref="A19:E20"/>
    <mergeCell ref="F19:H20"/>
    <mergeCell ref="I19:J20"/>
    <mergeCell ref="K19:M20"/>
    <mergeCell ref="A22:A23"/>
    <mergeCell ref="B22:B23"/>
    <mergeCell ref="C22:D22"/>
    <mergeCell ref="E22:G22"/>
    <mergeCell ref="H22:J22"/>
    <mergeCell ref="H39:J39"/>
    <mergeCell ref="K39:M39"/>
    <mergeCell ref="B30:D30"/>
    <mergeCell ref="A34:E35"/>
    <mergeCell ref="F34:H35"/>
    <mergeCell ref="I34:J35"/>
    <mergeCell ref="K34:M35"/>
    <mergeCell ref="A36:E37"/>
    <mergeCell ref="F36:H37"/>
    <mergeCell ref="I36:J37"/>
    <mergeCell ref="K36:M37"/>
    <mergeCell ref="B47:D47"/>
    <mergeCell ref="A39:A40"/>
    <mergeCell ref="B39:B40"/>
    <mergeCell ref="C39:D39"/>
    <mergeCell ref="E39:G39"/>
    <mergeCell ref="A52:E53"/>
    <mergeCell ref="F52:H53"/>
    <mergeCell ref="I52:J53"/>
    <mergeCell ref="K52:M53"/>
    <mergeCell ref="A54:E55"/>
    <mergeCell ref="F54:H55"/>
    <mergeCell ref="I54:J55"/>
    <mergeCell ref="K54:M55"/>
    <mergeCell ref="K57:M57"/>
    <mergeCell ref="B65:D65"/>
    <mergeCell ref="A57:A58"/>
    <mergeCell ref="B57:B58"/>
    <mergeCell ref="C57:D57"/>
    <mergeCell ref="E57:G57"/>
    <mergeCell ref="H57:J57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14 C17:C30 C34:C47 C52:C65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F45"/>
  <sheetViews>
    <sheetView showGridLines="0" showRowColHeaders="0" topLeftCell="D1" zoomScale="90" zoomScaleNormal="90" workbookViewId="0">
      <pane ySplit="2" topLeftCell="A5" activePane="bottomLeft" state="frozen"/>
      <selection pane="bottomLeft" activeCell="M12" sqref="M12:Q13"/>
    </sheetView>
  </sheetViews>
  <sheetFormatPr baseColWidth="10" defaultRowHeight="15" x14ac:dyDescent="0.25"/>
  <cols>
    <col min="1" max="1" width="39.7109375" customWidth="1"/>
    <col min="2" max="2" width="22" customWidth="1"/>
    <col min="3" max="3" width="66.7109375" customWidth="1"/>
    <col min="4" max="4" width="15" style="100" customWidth="1"/>
    <col min="5" max="5" width="15.85546875" customWidth="1"/>
    <col min="6" max="6" width="13.28515625" style="100" customWidth="1"/>
    <col min="7" max="7" width="11.42578125" customWidth="1"/>
    <col min="8" max="32" width="3.85546875" customWidth="1"/>
  </cols>
  <sheetData>
    <row r="1" spans="1:32" ht="21.75" thickBot="1" x14ac:dyDescent="0.4">
      <c r="B1" s="242" t="s">
        <v>1436</v>
      </c>
      <c r="C1" s="243"/>
      <c r="D1" s="243"/>
      <c r="E1" s="243"/>
      <c r="F1" s="244"/>
    </row>
    <row r="2" spans="1:32" ht="30.75" thickBot="1" x14ac:dyDescent="0.3">
      <c r="B2" s="90" t="s">
        <v>1437</v>
      </c>
      <c r="C2" s="90" t="s">
        <v>1438</v>
      </c>
      <c r="D2" s="91" t="s">
        <v>1439</v>
      </c>
      <c r="E2" s="91" t="s">
        <v>1440</v>
      </c>
      <c r="F2" s="91" t="s">
        <v>1441</v>
      </c>
    </row>
    <row r="3" spans="1:32" ht="75.75" thickBot="1" x14ac:dyDescent="0.3">
      <c r="A3" s="92" t="s">
        <v>1442</v>
      </c>
      <c r="B3" s="245" t="s">
        <v>1443</v>
      </c>
      <c r="C3" s="93" t="s">
        <v>1444</v>
      </c>
      <c r="D3" s="94">
        <v>95</v>
      </c>
      <c r="E3" s="95">
        <v>2550000</v>
      </c>
      <c r="F3" s="94" t="s">
        <v>1445</v>
      </c>
    </row>
    <row r="4" spans="1:32" ht="30.75" thickBot="1" x14ac:dyDescent="0.45">
      <c r="A4" s="96">
        <v>26841</v>
      </c>
      <c r="B4" s="245"/>
      <c r="C4" s="93" t="s">
        <v>1446</v>
      </c>
      <c r="D4" s="94">
        <v>128.96</v>
      </c>
      <c r="E4" s="95">
        <v>3461000</v>
      </c>
      <c r="F4" s="94" t="s">
        <v>1447</v>
      </c>
      <c r="H4" s="247" t="s">
        <v>1499</v>
      </c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  <c r="AC4" s="248"/>
      <c r="AD4" s="248"/>
      <c r="AE4" s="248"/>
      <c r="AF4" s="249"/>
    </row>
    <row r="5" spans="1:32" ht="30.75" thickBot="1" x14ac:dyDescent="0.3">
      <c r="B5" s="245"/>
      <c r="C5" s="93" t="s">
        <v>1448</v>
      </c>
      <c r="D5" s="94" t="s">
        <v>1449</v>
      </c>
      <c r="E5" s="95">
        <v>1</v>
      </c>
      <c r="F5" s="97">
        <v>0.2</v>
      </c>
      <c r="H5" s="250" t="s">
        <v>1500</v>
      </c>
      <c r="I5" s="251"/>
      <c r="J5" s="251"/>
      <c r="K5" s="251"/>
      <c r="L5" s="252"/>
      <c r="M5" s="253" t="s">
        <v>1501</v>
      </c>
      <c r="N5" s="254"/>
      <c r="O5" s="254"/>
      <c r="P5" s="254"/>
      <c r="Q5" s="254"/>
      <c r="R5" s="254" t="s">
        <v>1502</v>
      </c>
      <c r="S5" s="254"/>
      <c r="T5" s="254"/>
      <c r="U5" s="254"/>
      <c r="V5" s="254"/>
      <c r="W5" s="254" t="s">
        <v>1503</v>
      </c>
      <c r="X5" s="254"/>
      <c r="Y5" s="254"/>
      <c r="Z5" s="254"/>
      <c r="AA5" s="254"/>
      <c r="AB5" s="257" t="s">
        <v>1504</v>
      </c>
      <c r="AC5" s="257"/>
      <c r="AD5" s="257"/>
      <c r="AE5" s="257"/>
      <c r="AF5" s="258"/>
    </row>
    <row r="6" spans="1:32" ht="15.75" thickBot="1" x14ac:dyDescent="0.3">
      <c r="B6" s="245" t="s">
        <v>1450</v>
      </c>
      <c r="C6" s="93" t="s">
        <v>1451</v>
      </c>
      <c r="D6" s="94">
        <v>27</v>
      </c>
      <c r="E6" s="95">
        <v>725000</v>
      </c>
      <c r="F6" s="98">
        <v>3.5000000000000003E-2</v>
      </c>
      <c r="H6" s="261"/>
      <c r="I6" s="262"/>
      <c r="J6" s="262"/>
      <c r="K6" s="262"/>
      <c r="L6" s="263"/>
      <c r="M6" s="255"/>
      <c r="N6" s="256"/>
      <c r="O6" s="256"/>
      <c r="P6" s="256"/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9"/>
      <c r="AC6" s="259"/>
      <c r="AD6" s="259"/>
      <c r="AE6" s="259"/>
      <c r="AF6" s="260"/>
    </row>
    <row r="7" spans="1:32" ht="30.75" thickBot="1" x14ac:dyDescent="0.3">
      <c r="B7" s="245"/>
      <c r="C7" s="93" t="s">
        <v>1452</v>
      </c>
      <c r="D7" s="94">
        <v>92</v>
      </c>
      <c r="E7" s="95">
        <v>2469000</v>
      </c>
      <c r="F7" s="98">
        <v>1.4999999999999999E-2</v>
      </c>
      <c r="H7" s="264" t="s">
        <v>1505</v>
      </c>
      <c r="I7" s="265"/>
      <c r="J7" s="265"/>
      <c r="K7" s="265"/>
      <c r="L7" s="266"/>
      <c r="M7" s="255"/>
      <c r="N7" s="256"/>
      <c r="O7" s="256"/>
      <c r="P7" s="256"/>
      <c r="Q7" s="256"/>
      <c r="R7" s="256"/>
      <c r="S7" s="256"/>
      <c r="T7" s="256"/>
      <c r="U7" s="256"/>
      <c r="V7" s="256"/>
      <c r="W7" s="256"/>
      <c r="X7" s="256"/>
      <c r="Y7" s="256"/>
      <c r="Z7" s="256"/>
      <c r="AA7" s="256"/>
      <c r="AB7" s="259"/>
      <c r="AC7" s="259"/>
      <c r="AD7" s="259"/>
      <c r="AE7" s="259"/>
      <c r="AF7" s="260"/>
    </row>
    <row r="8" spans="1:32" ht="15.75" thickBot="1" x14ac:dyDescent="0.3">
      <c r="B8" s="245"/>
      <c r="C8" s="93" t="s">
        <v>1453</v>
      </c>
      <c r="D8" s="94">
        <v>160</v>
      </c>
      <c r="E8" s="95">
        <v>4295000</v>
      </c>
      <c r="F8" s="98">
        <v>5.0000000000000001E-3</v>
      </c>
      <c r="H8" s="289" t="s">
        <v>1501</v>
      </c>
      <c r="I8" s="290"/>
      <c r="J8" s="290"/>
      <c r="K8" s="290"/>
      <c r="L8" s="291"/>
      <c r="M8" s="277" t="s">
        <v>1506</v>
      </c>
      <c r="N8" s="278"/>
      <c r="O8" s="278"/>
      <c r="P8" s="278"/>
      <c r="Q8" s="279"/>
      <c r="R8" s="277" t="s">
        <v>1506</v>
      </c>
      <c r="S8" s="278"/>
      <c r="T8" s="278"/>
      <c r="U8" s="278"/>
      <c r="V8" s="279"/>
      <c r="W8" s="277" t="s">
        <v>1506</v>
      </c>
      <c r="X8" s="278"/>
      <c r="Y8" s="278"/>
      <c r="Z8" s="278"/>
      <c r="AA8" s="279"/>
      <c r="AB8" s="277" t="s">
        <v>1506</v>
      </c>
      <c r="AC8" s="278"/>
      <c r="AD8" s="278"/>
      <c r="AE8" s="278"/>
      <c r="AF8" s="295"/>
    </row>
    <row r="9" spans="1:32" ht="15.75" thickBot="1" x14ac:dyDescent="0.3">
      <c r="B9" s="245"/>
      <c r="C9" s="93" t="s">
        <v>1454</v>
      </c>
      <c r="D9" s="94" t="s">
        <v>1449</v>
      </c>
      <c r="E9" s="95">
        <v>1</v>
      </c>
      <c r="F9" s="98">
        <v>1E-3</v>
      </c>
      <c r="H9" s="292"/>
      <c r="I9" s="293"/>
      <c r="J9" s="293"/>
      <c r="K9" s="293"/>
      <c r="L9" s="294"/>
      <c r="M9" s="280"/>
      <c r="N9" s="281"/>
      <c r="O9" s="281"/>
      <c r="P9" s="281"/>
      <c r="Q9" s="282"/>
      <c r="R9" s="280"/>
      <c r="S9" s="281"/>
      <c r="T9" s="281"/>
      <c r="U9" s="281"/>
      <c r="V9" s="282"/>
      <c r="W9" s="280"/>
      <c r="X9" s="281"/>
      <c r="Y9" s="281"/>
      <c r="Z9" s="281"/>
      <c r="AA9" s="282"/>
      <c r="AB9" s="280"/>
      <c r="AC9" s="281"/>
      <c r="AD9" s="281"/>
      <c r="AE9" s="281"/>
      <c r="AF9" s="296"/>
    </row>
    <row r="10" spans="1:32" ht="30.75" thickBot="1" x14ac:dyDescent="0.3">
      <c r="B10" s="245" t="s">
        <v>1455</v>
      </c>
      <c r="C10" s="93" t="s">
        <v>1456</v>
      </c>
      <c r="D10" s="94">
        <v>4</v>
      </c>
      <c r="E10" s="95">
        <v>107000</v>
      </c>
      <c r="F10" s="97">
        <v>0.04</v>
      </c>
      <c r="H10" s="267" t="s">
        <v>1502</v>
      </c>
      <c r="I10" s="268"/>
      <c r="J10" s="268"/>
      <c r="K10" s="268"/>
      <c r="L10" s="268"/>
      <c r="M10" s="269" t="s">
        <v>1597</v>
      </c>
      <c r="N10" s="270"/>
      <c r="O10" s="270"/>
      <c r="P10" s="270"/>
      <c r="Q10" s="270"/>
      <c r="R10" s="271" t="s">
        <v>1512</v>
      </c>
      <c r="S10" s="272"/>
      <c r="T10" s="272"/>
      <c r="U10" s="272"/>
      <c r="V10" s="273"/>
      <c r="W10" s="277" t="s">
        <v>1508</v>
      </c>
      <c r="X10" s="278"/>
      <c r="Y10" s="278"/>
      <c r="Z10" s="278"/>
      <c r="AA10" s="279"/>
      <c r="AB10" s="283" t="s">
        <v>1509</v>
      </c>
      <c r="AC10" s="284"/>
      <c r="AD10" s="284"/>
      <c r="AE10" s="284"/>
      <c r="AF10" s="285"/>
    </row>
    <row r="11" spans="1:32" ht="15.75" thickBot="1" x14ac:dyDescent="0.3">
      <c r="B11" s="245"/>
      <c r="C11" s="93" t="s">
        <v>1457</v>
      </c>
      <c r="D11" s="94">
        <v>4</v>
      </c>
      <c r="E11" s="95">
        <v>107000</v>
      </c>
      <c r="F11" s="97">
        <v>0.06</v>
      </c>
      <c r="H11" s="267"/>
      <c r="I11" s="268"/>
      <c r="J11" s="268"/>
      <c r="K11" s="268"/>
      <c r="L11" s="268"/>
      <c r="M11" s="270"/>
      <c r="N11" s="270"/>
      <c r="O11" s="270"/>
      <c r="P11" s="270"/>
      <c r="Q11" s="270"/>
      <c r="R11" s="274"/>
      <c r="S11" s="275"/>
      <c r="T11" s="275"/>
      <c r="U11" s="275"/>
      <c r="V11" s="276"/>
      <c r="W11" s="280"/>
      <c r="X11" s="281"/>
      <c r="Y11" s="281"/>
      <c r="Z11" s="281"/>
      <c r="AA11" s="282"/>
      <c r="AB11" s="286"/>
      <c r="AC11" s="287"/>
      <c r="AD11" s="287"/>
      <c r="AE11" s="287"/>
      <c r="AF11" s="288"/>
    </row>
    <row r="12" spans="1:32" ht="15.75" thickBot="1" x14ac:dyDescent="0.3">
      <c r="B12" s="245"/>
      <c r="C12" s="93" t="s">
        <v>1458</v>
      </c>
      <c r="D12" s="94">
        <v>4</v>
      </c>
      <c r="E12" s="95">
        <v>107000</v>
      </c>
      <c r="F12" s="97">
        <v>0.01</v>
      </c>
      <c r="H12" s="267" t="s">
        <v>1503</v>
      </c>
      <c r="I12" s="268"/>
      <c r="J12" s="268"/>
      <c r="K12" s="268"/>
      <c r="L12" s="268"/>
      <c r="M12" s="269" t="s">
        <v>1507</v>
      </c>
      <c r="N12" s="270"/>
      <c r="O12" s="270"/>
      <c r="P12" s="270"/>
      <c r="Q12" s="270"/>
      <c r="R12" s="269" t="s">
        <v>1510</v>
      </c>
      <c r="S12" s="270"/>
      <c r="T12" s="270"/>
      <c r="U12" s="270"/>
      <c r="V12" s="270"/>
      <c r="W12" s="270" t="s">
        <v>1508</v>
      </c>
      <c r="X12" s="270"/>
      <c r="Y12" s="270"/>
      <c r="Z12" s="270"/>
      <c r="AA12" s="270"/>
      <c r="AB12" s="277" t="s">
        <v>1506</v>
      </c>
      <c r="AC12" s="278"/>
      <c r="AD12" s="278"/>
      <c r="AE12" s="278"/>
      <c r="AF12" s="295"/>
    </row>
    <row r="13" spans="1:32" ht="30.75" customHeight="1" thickBot="1" x14ac:dyDescent="0.3">
      <c r="B13" s="245"/>
      <c r="C13" s="93" t="s">
        <v>1459</v>
      </c>
      <c r="D13" s="94">
        <v>4</v>
      </c>
      <c r="E13" s="95">
        <v>107000</v>
      </c>
      <c r="F13" s="97">
        <v>0.02</v>
      </c>
      <c r="H13" s="267"/>
      <c r="I13" s="268"/>
      <c r="J13" s="268"/>
      <c r="K13" s="268"/>
      <c r="L13" s="268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0"/>
      <c r="AA13" s="270"/>
      <c r="AB13" s="280"/>
      <c r="AC13" s="281"/>
      <c r="AD13" s="281"/>
      <c r="AE13" s="281"/>
      <c r="AF13" s="296"/>
    </row>
    <row r="14" spans="1:32" ht="60.75" thickBot="1" x14ac:dyDescent="0.3">
      <c r="B14" s="245"/>
      <c r="C14" s="93" t="s">
        <v>1460</v>
      </c>
      <c r="D14" s="94">
        <v>4</v>
      </c>
      <c r="E14" s="95">
        <v>107000</v>
      </c>
      <c r="F14" s="97">
        <v>0.02</v>
      </c>
      <c r="H14" s="297" t="s">
        <v>1504</v>
      </c>
      <c r="I14" s="298"/>
      <c r="J14" s="298"/>
      <c r="K14" s="298"/>
      <c r="L14" s="298"/>
      <c r="M14" s="269" t="s">
        <v>1507</v>
      </c>
      <c r="N14" s="270"/>
      <c r="O14" s="270"/>
      <c r="P14" s="270"/>
      <c r="Q14" s="270"/>
      <c r="R14" s="269" t="s">
        <v>1568</v>
      </c>
      <c r="S14" s="270"/>
      <c r="T14" s="270"/>
      <c r="U14" s="270"/>
      <c r="V14" s="270"/>
      <c r="W14" s="277" t="s">
        <v>1508</v>
      </c>
      <c r="X14" s="278"/>
      <c r="Y14" s="278"/>
      <c r="Z14" s="278"/>
      <c r="AA14" s="279"/>
      <c r="AB14" s="277" t="s">
        <v>1506</v>
      </c>
      <c r="AC14" s="278"/>
      <c r="AD14" s="278"/>
      <c r="AE14" s="278"/>
      <c r="AF14" s="295"/>
    </row>
    <row r="15" spans="1:32" ht="15.75" thickBot="1" x14ac:dyDescent="0.3">
      <c r="B15" s="245"/>
      <c r="C15" s="93" t="s">
        <v>1461</v>
      </c>
      <c r="D15" s="94">
        <v>4</v>
      </c>
      <c r="E15" s="95">
        <v>107000</v>
      </c>
      <c r="F15" s="98">
        <v>3.5000000000000003E-2</v>
      </c>
      <c r="H15" s="299"/>
      <c r="I15" s="300"/>
      <c r="J15" s="300"/>
      <c r="K15" s="300"/>
      <c r="L15" s="300"/>
      <c r="M15" s="301"/>
      <c r="N15" s="301"/>
      <c r="O15" s="301"/>
      <c r="P15" s="301"/>
      <c r="Q15" s="301"/>
      <c r="R15" s="301"/>
      <c r="S15" s="301"/>
      <c r="T15" s="301"/>
      <c r="U15" s="301"/>
      <c r="V15" s="301"/>
      <c r="W15" s="302"/>
      <c r="X15" s="303"/>
      <c r="Y15" s="303"/>
      <c r="Z15" s="303"/>
      <c r="AA15" s="304"/>
      <c r="AB15" s="302"/>
      <c r="AC15" s="303"/>
      <c r="AD15" s="303"/>
      <c r="AE15" s="303"/>
      <c r="AF15" s="305"/>
    </row>
    <row r="16" spans="1:32" ht="15.75" thickBot="1" x14ac:dyDescent="0.3">
      <c r="B16" s="245"/>
      <c r="C16" s="93" t="s">
        <v>1462</v>
      </c>
      <c r="D16" s="94">
        <v>4</v>
      </c>
      <c r="E16" s="95">
        <v>107000</v>
      </c>
      <c r="F16" s="97">
        <v>0.01</v>
      </c>
    </row>
    <row r="17" spans="2:6" ht="15.75" thickBot="1" x14ac:dyDescent="0.3">
      <c r="B17" s="245"/>
      <c r="C17" s="93" t="s">
        <v>1463</v>
      </c>
      <c r="D17" s="94">
        <v>27</v>
      </c>
      <c r="E17" s="95">
        <v>725000</v>
      </c>
      <c r="F17" s="98">
        <v>3.5000000000000003E-2</v>
      </c>
    </row>
    <row r="18" spans="2:6" ht="15.75" thickBot="1" x14ac:dyDescent="0.3">
      <c r="B18" s="245"/>
      <c r="C18" s="93" t="s">
        <v>1464</v>
      </c>
      <c r="D18" s="94">
        <v>4</v>
      </c>
      <c r="E18" s="95">
        <v>107000</v>
      </c>
      <c r="F18" s="97">
        <v>0.01</v>
      </c>
    </row>
    <row r="19" spans="2:6" ht="15.75" thickBot="1" x14ac:dyDescent="0.3">
      <c r="B19" s="245"/>
      <c r="C19" s="93" t="s">
        <v>1465</v>
      </c>
      <c r="D19" s="94">
        <v>4</v>
      </c>
      <c r="E19" s="95">
        <v>107000</v>
      </c>
      <c r="F19" s="97">
        <v>0.01</v>
      </c>
    </row>
    <row r="20" spans="2:6" ht="15.75" thickBot="1" x14ac:dyDescent="0.3">
      <c r="B20" s="245"/>
      <c r="C20" s="93" t="s">
        <v>1466</v>
      </c>
      <c r="D20" s="94">
        <v>27</v>
      </c>
      <c r="E20" s="95">
        <v>725000</v>
      </c>
      <c r="F20" s="98">
        <v>3.5000000000000003E-2</v>
      </c>
    </row>
    <row r="21" spans="2:6" ht="15.75" thickBot="1" x14ac:dyDescent="0.3">
      <c r="B21" s="245" t="s">
        <v>1467</v>
      </c>
      <c r="C21" s="93" t="s">
        <v>1468</v>
      </c>
      <c r="D21" s="94" t="s">
        <v>1449</v>
      </c>
      <c r="E21" s="95">
        <v>1</v>
      </c>
      <c r="F21" s="97">
        <v>0.04</v>
      </c>
    </row>
    <row r="22" spans="2:6" ht="15.75" thickBot="1" x14ac:dyDescent="0.3">
      <c r="B22" s="245"/>
      <c r="C22" s="93" t="s">
        <v>1469</v>
      </c>
      <c r="D22" s="94">
        <v>27</v>
      </c>
      <c r="E22" s="95">
        <v>725000</v>
      </c>
      <c r="F22" s="98">
        <v>3.5000000000000003E-2</v>
      </c>
    </row>
    <row r="23" spans="2:6" ht="30.75" thickBot="1" x14ac:dyDescent="0.3">
      <c r="B23" s="245" t="s">
        <v>1470</v>
      </c>
      <c r="C23" s="93" t="s">
        <v>1471</v>
      </c>
      <c r="D23" s="94" t="s">
        <v>1449</v>
      </c>
      <c r="E23" s="95">
        <v>1</v>
      </c>
      <c r="F23" s="97">
        <v>0.11</v>
      </c>
    </row>
    <row r="24" spans="2:6" ht="31.5" customHeight="1" thickBot="1" x14ac:dyDescent="0.3">
      <c r="B24" s="245"/>
      <c r="C24" s="93" t="s">
        <v>1472</v>
      </c>
      <c r="D24" s="94" t="s">
        <v>1449</v>
      </c>
      <c r="E24" s="95">
        <v>1</v>
      </c>
      <c r="F24" s="97">
        <v>0.1</v>
      </c>
    </row>
    <row r="25" spans="2:6" ht="30.75" thickBot="1" x14ac:dyDescent="0.3">
      <c r="B25" s="245"/>
      <c r="C25" s="93" t="s">
        <v>1473</v>
      </c>
      <c r="D25" s="94" t="s">
        <v>1449</v>
      </c>
      <c r="E25" s="95">
        <v>1</v>
      </c>
      <c r="F25" s="97">
        <v>0.06</v>
      </c>
    </row>
    <row r="26" spans="2:6" ht="48" customHeight="1" thickBot="1" x14ac:dyDescent="0.3">
      <c r="B26" s="245"/>
      <c r="C26" s="93" t="s">
        <v>1474</v>
      </c>
      <c r="D26" s="94" t="s">
        <v>1449</v>
      </c>
      <c r="E26" s="95">
        <v>1</v>
      </c>
      <c r="F26" s="97">
        <v>0.1</v>
      </c>
    </row>
    <row r="27" spans="2:6" ht="30.75" thickBot="1" x14ac:dyDescent="0.3">
      <c r="B27" s="245"/>
      <c r="C27" s="93" t="s">
        <v>1475</v>
      </c>
      <c r="D27" s="94">
        <v>27</v>
      </c>
      <c r="E27" s="95">
        <v>725000</v>
      </c>
      <c r="F27" s="97">
        <v>0.01</v>
      </c>
    </row>
    <row r="28" spans="2:6" ht="30.75" thickBot="1" x14ac:dyDescent="0.3">
      <c r="B28" s="245" t="s">
        <v>1476</v>
      </c>
      <c r="C28" s="93" t="s">
        <v>1477</v>
      </c>
      <c r="D28" s="94" t="s">
        <v>1449</v>
      </c>
      <c r="E28" s="95">
        <v>1</v>
      </c>
      <c r="F28" s="97">
        <v>0.11</v>
      </c>
    </row>
    <row r="29" spans="2:6" ht="30.75" thickBot="1" x14ac:dyDescent="0.3">
      <c r="B29" s="245"/>
      <c r="C29" s="93" t="s">
        <v>1478</v>
      </c>
      <c r="D29" s="94" t="s">
        <v>1449</v>
      </c>
      <c r="E29" s="95">
        <v>1</v>
      </c>
      <c r="F29" s="97">
        <v>0.1</v>
      </c>
    </row>
    <row r="30" spans="2:6" ht="30.75" thickBot="1" x14ac:dyDescent="0.3">
      <c r="B30" s="245"/>
      <c r="C30" s="93" t="s">
        <v>1479</v>
      </c>
      <c r="D30" s="94" t="s">
        <v>1449</v>
      </c>
      <c r="E30" s="95">
        <v>1</v>
      </c>
      <c r="F30" s="98">
        <v>3.5000000000000003E-2</v>
      </c>
    </row>
    <row r="31" spans="2:6" ht="15.75" thickBot="1" x14ac:dyDescent="0.3">
      <c r="B31" s="245"/>
      <c r="C31" s="93" t="s">
        <v>1480</v>
      </c>
      <c r="D31" s="94" t="s">
        <v>1449</v>
      </c>
      <c r="E31" s="95">
        <v>1</v>
      </c>
      <c r="F31" s="97">
        <v>7.0000000000000007E-2</v>
      </c>
    </row>
    <row r="32" spans="2:6" ht="15.75" thickBot="1" x14ac:dyDescent="0.3">
      <c r="B32" s="245"/>
      <c r="C32" s="93" t="s">
        <v>1481</v>
      </c>
      <c r="D32" s="94">
        <v>48</v>
      </c>
      <c r="E32" s="95">
        <v>1288000</v>
      </c>
      <c r="F32" s="97">
        <v>0.2</v>
      </c>
    </row>
    <row r="33" spans="2:6" ht="15.75" thickBot="1" x14ac:dyDescent="0.3">
      <c r="B33" s="245"/>
      <c r="C33" s="93" t="s">
        <v>1482</v>
      </c>
      <c r="D33" s="94" t="s">
        <v>1449</v>
      </c>
      <c r="E33" s="95">
        <v>1</v>
      </c>
      <c r="F33" s="97">
        <v>0.01</v>
      </c>
    </row>
    <row r="34" spans="2:6" ht="30.75" thickBot="1" x14ac:dyDescent="0.3">
      <c r="B34" s="245"/>
      <c r="C34" s="93" t="s">
        <v>1483</v>
      </c>
      <c r="D34" s="94" t="s">
        <v>1449</v>
      </c>
      <c r="E34" s="95">
        <v>1</v>
      </c>
      <c r="F34" s="94" t="s">
        <v>1484</v>
      </c>
    </row>
    <row r="35" spans="2:6" ht="30.75" thickBot="1" x14ac:dyDescent="0.3">
      <c r="B35" s="245"/>
      <c r="C35" s="93" t="s">
        <v>1485</v>
      </c>
      <c r="D35" s="94">
        <v>27</v>
      </c>
      <c r="E35" s="95">
        <v>725000</v>
      </c>
      <c r="F35" s="97">
        <v>0.04</v>
      </c>
    </row>
    <row r="36" spans="2:6" ht="30.75" thickBot="1" x14ac:dyDescent="0.3">
      <c r="B36" s="245"/>
      <c r="C36" s="93" t="s">
        <v>1486</v>
      </c>
      <c r="D36" s="94">
        <v>27</v>
      </c>
      <c r="E36" s="95">
        <v>725000</v>
      </c>
      <c r="F36" s="98">
        <v>3.5000000000000003E-2</v>
      </c>
    </row>
    <row r="37" spans="2:6" ht="15.75" thickBot="1" x14ac:dyDescent="0.3">
      <c r="B37" s="245"/>
      <c r="C37" s="93" t="s">
        <v>1487</v>
      </c>
      <c r="D37" s="94" t="s">
        <v>1449</v>
      </c>
      <c r="E37" s="95">
        <v>1</v>
      </c>
      <c r="F37" s="94" t="s">
        <v>1488</v>
      </c>
    </row>
    <row r="38" spans="2:6" ht="15.75" thickBot="1" x14ac:dyDescent="0.3">
      <c r="B38" s="245" t="s">
        <v>1489</v>
      </c>
      <c r="C38" s="93" t="s">
        <v>1490</v>
      </c>
      <c r="D38" s="94">
        <v>27</v>
      </c>
      <c r="E38" s="95">
        <v>725000</v>
      </c>
      <c r="F38" s="94" t="s">
        <v>1491</v>
      </c>
    </row>
    <row r="39" spans="2:6" ht="15.75" thickBot="1" x14ac:dyDescent="0.3">
      <c r="B39" s="245"/>
      <c r="C39" s="93" t="s">
        <v>1492</v>
      </c>
      <c r="D39" s="94">
        <v>4</v>
      </c>
      <c r="E39" s="95">
        <v>107000</v>
      </c>
      <c r="F39" s="94" t="s">
        <v>1491</v>
      </c>
    </row>
    <row r="40" spans="2:6" ht="30.75" thickBot="1" x14ac:dyDescent="0.3">
      <c r="B40" s="245"/>
      <c r="C40" s="93" t="s">
        <v>1493</v>
      </c>
      <c r="D40" s="94" t="s">
        <v>1449</v>
      </c>
      <c r="E40" s="95">
        <v>1</v>
      </c>
      <c r="F40" s="94" t="s">
        <v>1491</v>
      </c>
    </row>
    <row r="41" spans="2:6" ht="15.75" thickBot="1" x14ac:dyDescent="0.3">
      <c r="B41" s="245" t="s">
        <v>1494</v>
      </c>
      <c r="C41" s="93" t="s">
        <v>1495</v>
      </c>
      <c r="D41" s="94" t="s">
        <v>1449</v>
      </c>
      <c r="E41" s="95">
        <v>1</v>
      </c>
      <c r="F41" s="97">
        <v>0.33</v>
      </c>
    </row>
    <row r="42" spans="2:6" ht="45.75" thickBot="1" x14ac:dyDescent="0.3">
      <c r="B42" s="245"/>
      <c r="C42" s="93" t="s">
        <v>1496</v>
      </c>
      <c r="D42" s="94" t="s">
        <v>1449</v>
      </c>
      <c r="E42" s="95">
        <v>1</v>
      </c>
      <c r="F42" s="97">
        <v>0.33</v>
      </c>
    </row>
    <row r="43" spans="2:6" ht="30.75" thickBot="1" x14ac:dyDescent="0.3">
      <c r="B43" s="245"/>
      <c r="C43" s="93" t="s">
        <v>1497</v>
      </c>
      <c r="D43" s="94" t="s">
        <v>1449</v>
      </c>
      <c r="E43" s="95">
        <v>1</v>
      </c>
      <c r="F43" s="97">
        <v>0.1</v>
      </c>
    </row>
    <row r="44" spans="2:6" ht="24.75" customHeight="1" thickBot="1" x14ac:dyDescent="0.3">
      <c r="B44" s="245"/>
      <c r="C44" s="245" t="s">
        <v>1498</v>
      </c>
      <c r="D44" s="246" t="s">
        <v>1449</v>
      </c>
      <c r="E44" s="241">
        <v>1</v>
      </c>
      <c r="F44" s="99"/>
    </row>
    <row r="45" spans="2:6" ht="96" customHeight="1" thickBot="1" x14ac:dyDescent="0.3">
      <c r="B45" s="245"/>
      <c r="C45" s="245"/>
      <c r="D45" s="246"/>
      <c r="E45" s="241"/>
      <c r="F45" s="99"/>
    </row>
  </sheetData>
  <mergeCells count="40">
    <mergeCell ref="H12:L13"/>
    <mergeCell ref="M12:Q13"/>
    <mergeCell ref="R12:V13"/>
    <mergeCell ref="W12:AA13"/>
    <mergeCell ref="AB12:AF13"/>
    <mergeCell ref="H14:L15"/>
    <mergeCell ref="M14:Q15"/>
    <mergeCell ref="R14:V15"/>
    <mergeCell ref="W14:AA15"/>
    <mergeCell ref="AB14:AF15"/>
    <mergeCell ref="H8:L9"/>
    <mergeCell ref="M8:Q9"/>
    <mergeCell ref="R8:V9"/>
    <mergeCell ref="W8:AA9"/>
    <mergeCell ref="AB8:AF9"/>
    <mergeCell ref="H10:L11"/>
    <mergeCell ref="M10:Q11"/>
    <mergeCell ref="R10:V11"/>
    <mergeCell ref="W10:AA11"/>
    <mergeCell ref="AB10:AF11"/>
    <mergeCell ref="H4:AF4"/>
    <mergeCell ref="H5:L5"/>
    <mergeCell ref="M5:Q7"/>
    <mergeCell ref="R5:V7"/>
    <mergeCell ref="W5:AA7"/>
    <mergeCell ref="AB5:AF7"/>
    <mergeCell ref="H6:L6"/>
    <mergeCell ref="H7:L7"/>
    <mergeCell ref="E44:E45"/>
    <mergeCell ref="B1:F1"/>
    <mergeCell ref="B3:B5"/>
    <mergeCell ref="B6:B9"/>
    <mergeCell ref="B10:B20"/>
    <mergeCell ref="B21:B22"/>
    <mergeCell ref="B23:B27"/>
    <mergeCell ref="B28:B37"/>
    <mergeCell ref="B38:B40"/>
    <mergeCell ref="B41:B45"/>
    <mergeCell ref="C44:C45"/>
    <mergeCell ref="D44:D4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G2:AN79"/>
  <sheetViews>
    <sheetView showGridLines="0" showRowColHeaders="0" topLeftCell="A64" zoomScale="85" zoomScaleNormal="85" workbookViewId="0">
      <selection activeCell="K73" sqref="K73:V73"/>
    </sheetView>
  </sheetViews>
  <sheetFormatPr baseColWidth="10" defaultRowHeight="15" x14ac:dyDescent="0.25"/>
  <cols>
    <col min="1" max="67" width="3.42578125" style="101" customWidth="1"/>
    <col min="68" max="116" width="2.5703125" style="101" customWidth="1"/>
    <col min="117" max="226" width="11.42578125" style="101"/>
    <col min="227" max="227" width="13.28515625" style="101" customWidth="1"/>
    <col min="228" max="228" width="17.5703125" style="101" customWidth="1"/>
    <col min="229" max="229" width="17.42578125" style="101" customWidth="1"/>
    <col min="230" max="230" width="11.42578125" style="101"/>
    <col min="231" max="231" width="14.28515625" style="101" customWidth="1"/>
    <col min="232" max="232" width="7" style="101" customWidth="1"/>
    <col min="233" max="233" width="24" style="101" customWidth="1"/>
    <col min="234" max="482" width="11.42578125" style="101"/>
    <col min="483" max="483" width="13.28515625" style="101" customWidth="1"/>
    <col min="484" max="484" width="17.5703125" style="101" customWidth="1"/>
    <col min="485" max="485" width="17.42578125" style="101" customWidth="1"/>
    <col min="486" max="486" width="11.42578125" style="101"/>
    <col min="487" max="487" width="14.28515625" style="101" customWidth="1"/>
    <col min="488" max="488" width="7" style="101" customWidth="1"/>
    <col min="489" max="489" width="24" style="101" customWidth="1"/>
    <col min="490" max="738" width="11.42578125" style="101"/>
    <col min="739" max="739" width="13.28515625" style="101" customWidth="1"/>
    <col min="740" max="740" width="17.5703125" style="101" customWidth="1"/>
    <col min="741" max="741" width="17.42578125" style="101" customWidth="1"/>
    <col min="742" max="742" width="11.42578125" style="101"/>
    <col min="743" max="743" width="14.28515625" style="101" customWidth="1"/>
    <col min="744" max="744" width="7" style="101" customWidth="1"/>
    <col min="745" max="745" width="24" style="101" customWidth="1"/>
    <col min="746" max="994" width="11.42578125" style="101"/>
    <col min="995" max="995" width="13.28515625" style="101" customWidth="1"/>
    <col min="996" max="996" width="17.5703125" style="101" customWidth="1"/>
    <col min="997" max="997" width="17.42578125" style="101" customWidth="1"/>
    <col min="998" max="998" width="11.42578125" style="101"/>
    <col min="999" max="999" width="14.28515625" style="101" customWidth="1"/>
    <col min="1000" max="1000" width="7" style="101" customWidth="1"/>
    <col min="1001" max="1001" width="24" style="101" customWidth="1"/>
    <col min="1002" max="1250" width="11.42578125" style="101"/>
    <col min="1251" max="1251" width="13.28515625" style="101" customWidth="1"/>
    <col min="1252" max="1252" width="17.5703125" style="101" customWidth="1"/>
    <col min="1253" max="1253" width="17.42578125" style="101" customWidth="1"/>
    <col min="1254" max="1254" width="11.42578125" style="101"/>
    <col min="1255" max="1255" width="14.28515625" style="101" customWidth="1"/>
    <col min="1256" max="1256" width="7" style="101" customWidth="1"/>
    <col min="1257" max="1257" width="24" style="101" customWidth="1"/>
    <col min="1258" max="1506" width="11.42578125" style="101"/>
    <col min="1507" max="1507" width="13.28515625" style="101" customWidth="1"/>
    <col min="1508" max="1508" width="17.5703125" style="101" customWidth="1"/>
    <col min="1509" max="1509" width="17.42578125" style="101" customWidth="1"/>
    <col min="1510" max="1510" width="11.42578125" style="101"/>
    <col min="1511" max="1511" width="14.28515625" style="101" customWidth="1"/>
    <col min="1512" max="1512" width="7" style="101" customWidth="1"/>
    <col min="1513" max="1513" width="24" style="101" customWidth="1"/>
    <col min="1514" max="1762" width="11.42578125" style="101"/>
    <col min="1763" max="1763" width="13.28515625" style="101" customWidth="1"/>
    <col min="1764" max="1764" width="17.5703125" style="101" customWidth="1"/>
    <col min="1765" max="1765" width="17.42578125" style="101" customWidth="1"/>
    <col min="1766" max="1766" width="11.42578125" style="101"/>
    <col min="1767" max="1767" width="14.28515625" style="101" customWidth="1"/>
    <col min="1768" max="1768" width="7" style="101" customWidth="1"/>
    <col min="1769" max="1769" width="24" style="101" customWidth="1"/>
    <col min="1770" max="2018" width="11.42578125" style="101"/>
    <col min="2019" max="2019" width="13.28515625" style="101" customWidth="1"/>
    <col min="2020" max="2020" width="17.5703125" style="101" customWidth="1"/>
    <col min="2021" max="2021" width="17.42578125" style="101" customWidth="1"/>
    <col min="2022" max="2022" width="11.42578125" style="101"/>
    <col min="2023" max="2023" width="14.28515625" style="101" customWidth="1"/>
    <col min="2024" max="2024" width="7" style="101" customWidth="1"/>
    <col min="2025" max="2025" width="24" style="101" customWidth="1"/>
    <col min="2026" max="2274" width="11.42578125" style="101"/>
    <col min="2275" max="2275" width="13.28515625" style="101" customWidth="1"/>
    <col min="2276" max="2276" width="17.5703125" style="101" customWidth="1"/>
    <col min="2277" max="2277" width="17.42578125" style="101" customWidth="1"/>
    <col min="2278" max="2278" width="11.42578125" style="101"/>
    <col min="2279" max="2279" width="14.28515625" style="101" customWidth="1"/>
    <col min="2280" max="2280" width="7" style="101" customWidth="1"/>
    <col min="2281" max="2281" width="24" style="101" customWidth="1"/>
    <col min="2282" max="2530" width="11.42578125" style="101"/>
    <col min="2531" max="2531" width="13.28515625" style="101" customWidth="1"/>
    <col min="2532" max="2532" width="17.5703125" style="101" customWidth="1"/>
    <col min="2533" max="2533" width="17.42578125" style="101" customWidth="1"/>
    <col min="2534" max="2534" width="11.42578125" style="101"/>
    <col min="2535" max="2535" width="14.28515625" style="101" customWidth="1"/>
    <col min="2536" max="2536" width="7" style="101" customWidth="1"/>
    <col min="2537" max="2537" width="24" style="101" customWidth="1"/>
    <col min="2538" max="2786" width="11.42578125" style="101"/>
    <col min="2787" max="2787" width="13.28515625" style="101" customWidth="1"/>
    <col min="2788" max="2788" width="17.5703125" style="101" customWidth="1"/>
    <col min="2789" max="2789" width="17.42578125" style="101" customWidth="1"/>
    <col min="2790" max="2790" width="11.42578125" style="101"/>
    <col min="2791" max="2791" width="14.28515625" style="101" customWidth="1"/>
    <col min="2792" max="2792" width="7" style="101" customWidth="1"/>
    <col min="2793" max="2793" width="24" style="101" customWidth="1"/>
    <col min="2794" max="3042" width="11.42578125" style="101"/>
    <col min="3043" max="3043" width="13.28515625" style="101" customWidth="1"/>
    <col min="3044" max="3044" width="17.5703125" style="101" customWidth="1"/>
    <col min="3045" max="3045" width="17.42578125" style="101" customWidth="1"/>
    <col min="3046" max="3046" width="11.42578125" style="101"/>
    <col min="3047" max="3047" width="14.28515625" style="101" customWidth="1"/>
    <col min="3048" max="3048" width="7" style="101" customWidth="1"/>
    <col min="3049" max="3049" width="24" style="101" customWidth="1"/>
    <col min="3050" max="3298" width="11.42578125" style="101"/>
    <col min="3299" max="3299" width="13.28515625" style="101" customWidth="1"/>
    <col min="3300" max="3300" width="17.5703125" style="101" customWidth="1"/>
    <col min="3301" max="3301" width="17.42578125" style="101" customWidth="1"/>
    <col min="3302" max="3302" width="11.42578125" style="101"/>
    <col min="3303" max="3303" width="14.28515625" style="101" customWidth="1"/>
    <col min="3304" max="3304" width="7" style="101" customWidth="1"/>
    <col min="3305" max="3305" width="24" style="101" customWidth="1"/>
    <col min="3306" max="3554" width="11.42578125" style="101"/>
    <col min="3555" max="3555" width="13.28515625" style="101" customWidth="1"/>
    <col min="3556" max="3556" width="17.5703125" style="101" customWidth="1"/>
    <col min="3557" max="3557" width="17.42578125" style="101" customWidth="1"/>
    <col min="3558" max="3558" width="11.42578125" style="101"/>
    <col min="3559" max="3559" width="14.28515625" style="101" customWidth="1"/>
    <col min="3560" max="3560" width="7" style="101" customWidth="1"/>
    <col min="3561" max="3561" width="24" style="101" customWidth="1"/>
    <col min="3562" max="3810" width="11.42578125" style="101"/>
    <col min="3811" max="3811" width="13.28515625" style="101" customWidth="1"/>
    <col min="3812" max="3812" width="17.5703125" style="101" customWidth="1"/>
    <col min="3813" max="3813" width="17.42578125" style="101" customWidth="1"/>
    <col min="3814" max="3814" width="11.42578125" style="101"/>
    <col min="3815" max="3815" width="14.28515625" style="101" customWidth="1"/>
    <col min="3816" max="3816" width="7" style="101" customWidth="1"/>
    <col min="3817" max="3817" width="24" style="101" customWidth="1"/>
    <col min="3818" max="4066" width="11.42578125" style="101"/>
    <col min="4067" max="4067" width="13.28515625" style="101" customWidth="1"/>
    <col min="4068" max="4068" width="17.5703125" style="101" customWidth="1"/>
    <col min="4069" max="4069" width="17.42578125" style="101" customWidth="1"/>
    <col min="4070" max="4070" width="11.42578125" style="101"/>
    <col min="4071" max="4071" width="14.28515625" style="101" customWidth="1"/>
    <col min="4072" max="4072" width="7" style="101" customWidth="1"/>
    <col min="4073" max="4073" width="24" style="101" customWidth="1"/>
    <col min="4074" max="4322" width="11.42578125" style="101"/>
    <col min="4323" max="4323" width="13.28515625" style="101" customWidth="1"/>
    <col min="4324" max="4324" width="17.5703125" style="101" customWidth="1"/>
    <col min="4325" max="4325" width="17.42578125" style="101" customWidth="1"/>
    <col min="4326" max="4326" width="11.42578125" style="101"/>
    <col min="4327" max="4327" width="14.28515625" style="101" customWidth="1"/>
    <col min="4328" max="4328" width="7" style="101" customWidth="1"/>
    <col min="4329" max="4329" width="24" style="101" customWidth="1"/>
    <col min="4330" max="4578" width="11.42578125" style="101"/>
    <col min="4579" max="4579" width="13.28515625" style="101" customWidth="1"/>
    <col min="4580" max="4580" width="17.5703125" style="101" customWidth="1"/>
    <col min="4581" max="4581" width="17.42578125" style="101" customWidth="1"/>
    <col min="4582" max="4582" width="11.42578125" style="101"/>
    <col min="4583" max="4583" width="14.28515625" style="101" customWidth="1"/>
    <col min="4584" max="4584" width="7" style="101" customWidth="1"/>
    <col min="4585" max="4585" width="24" style="101" customWidth="1"/>
    <col min="4586" max="4834" width="11.42578125" style="101"/>
    <col min="4835" max="4835" width="13.28515625" style="101" customWidth="1"/>
    <col min="4836" max="4836" width="17.5703125" style="101" customWidth="1"/>
    <col min="4837" max="4837" width="17.42578125" style="101" customWidth="1"/>
    <col min="4838" max="4838" width="11.42578125" style="101"/>
    <col min="4839" max="4839" width="14.28515625" style="101" customWidth="1"/>
    <col min="4840" max="4840" width="7" style="101" customWidth="1"/>
    <col min="4841" max="4841" width="24" style="101" customWidth="1"/>
    <col min="4842" max="5090" width="11.42578125" style="101"/>
    <col min="5091" max="5091" width="13.28515625" style="101" customWidth="1"/>
    <col min="5092" max="5092" width="17.5703125" style="101" customWidth="1"/>
    <col min="5093" max="5093" width="17.42578125" style="101" customWidth="1"/>
    <col min="5094" max="5094" width="11.42578125" style="101"/>
    <col min="5095" max="5095" width="14.28515625" style="101" customWidth="1"/>
    <col min="5096" max="5096" width="7" style="101" customWidth="1"/>
    <col min="5097" max="5097" width="24" style="101" customWidth="1"/>
    <col min="5098" max="5346" width="11.42578125" style="101"/>
    <col min="5347" max="5347" width="13.28515625" style="101" customWidth="1"/>
    <col min="5348" max="5348" width="17.5703125" style="101" customWidth="1"/>
    <col min="5349" max="5349" width="17.42578125" style="101" customWidth="1"/>
    <col min="5350" max="5350" width="11.42578125" style="101"/>
    <col min="5351" max="5351" width="14.28515625" style="101" customWidth="1"/>
    <col min="5352" max="5352" width="7" style="101" customWidth="1"/>
    <col min="5353" max="5353" width="24" style="101" customWidth="1"/>
    <col min="5354" max="5602" width="11.42578125" style="101"/>
    <col min="5603" max="5603" width="13.28515625" style="101" customWidth="1"/>
    <col min="5604" max="5604" width="17.5703125" style="101" customWidth="1"/>
    <col min="5605" max="5605" width="17.42578125" style="101" customWidth="1"/>
    <col min="5606" max="5606" width="11.42578125" style="101"/>
    <col min="5607" max="5607" width="14.28515625" style="101" customWidth="1"/>
    <col min="5608" max="5608" width="7" style="101" customWidth="1"/>
    <col min="5609" max="5609" width="24" style="101" customWidth="1"/>
    <col min="5610" max="5858" width="11.42578125" style="101"/>
    <col min="5859" max="5859" width="13.28515625" style="101" customWidth="1"/>
    <col min="5860" max="5860" width="17.5703125" style="101" customWidth="1"/>
    <col min="5861" max="5861" width="17.42578125" style="101" customWidth="1"/>
    <col min="5862" max="5862" width="11.42578125" style="101"/>
    <col min="5863" max="5863" width="14.28515625" style="101" customWidth="1"/>
    <col min="5864" max="5864" width="7" style="101" customWidth="1"/>
    <col min="5865" max="5865" width="24" style="101" customWidth="1"/>
    <col min="5866" max="6114" width="11.42578125" style="101"/>
    <col min="6115" max="6115" width="13.28515625" style="101" customWidth="1"/>
    <col min="6116" max="6116" width="17.5703125" style="101" customWidth="1"/>
    <col min="6117" max="6117" width="17.42578125" style="101" customWidth="1"/>
    <col min="6118" max="6118" width="11.42578125" style="101"/>
    <col min="6119" max="6119" width="14.28515625" style="101" customWidth="1"/>
    <col min="6120" max="6120" width="7" style="101" customWidth="1"/>
    <col min="6121" max="6121" width="24" style="101" customWidth="1"/>
    <col min="6122" max="6370" width="11.42578125" style="101"/>
    <col min="6371" max="6371" width="13.28515625" style="101" customWidth="1"/>
    <col min="6372" max="6372" width="17.5703125" style="101" customWidth="1"/>
    <col min="6373" max="6373" width="17.42578125" style="101" customWidth="1"/>
    <col min="6374" max="6374" width="11.42578125" style="101"/>
    <col min="6375" max="6375" width="14.28515625" style="101" customWidth="1"/>
    <col min="6376" max="6376" width="7" style="101" customWidth="1"/>
    <col min="6377" max="6377" width="24" style="101" customWidth="1"/>
    <col min="6378" max="6626" width="11.42578125" style="101"/>
    <col min="6627" max="6627" width="13.28515625" style="101" customWidth="1"/>
    <col min="6628" max="6628" width="17.5703125" style="101" customWidth="1"/>
    <col min="6629" max="6629" width="17.42578125" style="101" customWidth="1"/>
    <col min="6630" max="6630" width="11.42578125" style="101"/>
    <col min="6631" max="6631" width="14.28515625" style="101" customWidth="1"/>
    <col min="6632" max="6632" width="7" style="101" customWidth="1"/>
    <col min="6633" max="6633" width="24" style="101" customWidth="1"/>
    <col min="6634" max="6882" width="11.42578125" style="101"/>
    <col min="6883" max="6883" width="13.28515625" style="101" customWidth="1"/>
    <col min="6884" max="6884" width="17.5703125" style="101" customWidth="1"/>
    <col min="6885" max="6885" width="17.42578125" style="101" customWidth="1"/>
    <col min="6886" max="6886" width="11.42578125" style="101"/>
    <col min="6887" max="6887" width="14.28515625" style="101" customWidth="1"/>
    <col min="6888" max="6888" width="7" style="101" customWidth="1"/>
    <col min="6889" max="6889" width="24" style="101" customWidth="1"/>
    <col min="6890" max="7138" width="11.42578125" style="101"/>
    <col min="7139" max="7139" width="13.28515625" style="101" customWidth="1"/>
    <col min="7140" max="7140" width="17.5703125" style="101" customWidth="1"/>
    <col min="7141" max="7141" width="17.42578125" style="101" customWidth="1"/>
    <col min="7142" max="7142" width="11.42578125" style="101"/>
    <col min="7143" max="7143" width="14.28515625" style="101" customWidth="1"/>
    <col min="7144" max="7144" width="7" style="101" customWidth="1"/>
    <col min="7145" max="7145" width="24" style="101" customWidth="1"/>
    <col min="7146" max="7394" width="11.42578125" style="101"/>
    <col min="7395" max="7395" width="13.28515625" style="101" customWidth="1"/>
    <col min="7396" max="7396" width="17.5703125" style="101" customWidth="1"/>
    <col min="7397" max="7397" width="17.42578125" style="101" customWidth="1"/>
    <col min="7398" max="7398" width="11.42578125" style="101"/>
    <col min="7399" max="7399" width="14.28515625" style="101" customWidth="1"/>
    <col min="7400" max="7400" width="7" style="101" customWidth="1"/>
    <col min="7401" max="7401" width="24" style="101" customWidth="1"/>
    <col min="7402" max="7650" width="11.42578125" style="101"/>
    <col min="7651" max="7651" width="13.28515625" style="101" customWidth="1"/>
    <col min="7652" max="7652" width="17.5703125" style="101" customWidth="1"/>
    <col min="7653" max="7653" width="17.42578125" style="101" customWidth="1"/>
    <col min="7654" max="7654" width="11.42578125" style="101"/>
    <col min="7655" max="7655" width="14.28515625" style="101" customWidth="1"/>
    <col min="7656" max="7656" width="7" style="101" customWidth="1"/>
    <col min="7657" max="7657" width="24" style="101" customWidth="1"/>
    <col min="7658" max="7906" width="11.42578125" style="101"/>
    <col min="7907" max="7907" width="13.28515625" style="101" customWidth="1"/>
    <col min="7908" max="7908" width="17.5703125" style="101" customWidth="1"/>
    <col min="7909" max="7909" width="17.42578125" style="101" customWidth="1"/>
    <col min="7910" max="7910" width="11.42578125" style="101"/>
    <col min="7911" max="7911" width="14.28515625" style="101" customWidth="1"/>
    <col min="7912" max="7912" width="7" style="101" customWidth="1"/>
    <col min="7913" max="7913" width="24" style="101" customWidth="1"/>
    <col min="7914" max="8162" width="11.42578125" style="101"/>
    <col min="8163" max="8163" width="13.28515625" style="101" customWidth="1"/>
    <col min="8164" max="8164" width="17.5703125" style="101" customWidth="1"/>
    <col min="8165" max="8165" width="17.42578125" style="101" customWidth="1"/>
    <col min="8166" max="8166" width="11.42578125" style="101"/>
    <col min="8167" max="8167" width="14.28515625" style="101" customWidth="1"/>
    <col min="8168" max="8168" width="7" style="101" customWidth="1"/>
    <col min="8169" max="8169" width="24" style="101" customWidth="1"/>
    <col min="8170" max="8418" width="11.42578125" style="101"/>
    <col min="8419" max="8419" width="13.28515625" style="101" customWidth="1"/>
    <col min="8420" max="8420" width="17.5703125" style="101" customWidth="1"/>
    <col min="8421" max="8421" width="17.42578125" style="101" customWidth="1"/>
    <col min="8422" max="8422" width="11.42578125" style="101"/>
    <col min="8423" max="8423" width="14.28515625" style="101" customWidth="1"/>
    <col min="8424" max="8424" width="7" style="101" customWidth="1"/>
    <col min="8425" max="8425" width="24" style="101" customWidth="1"/>
    <col min="8426" max="8674" width="11.42578125" style="101"/>
    <col min="8675" max="8675" width="13.28515625" style="101" customWidth="1"/>
    <col min="8676" max="8676" width="17.5703125" style="101" customWidth="1"/>
    <col min="8677" max="8677" width="17.42578125" style="101" customWidth="1"/>
    <col min="8678" max="8678" width="11.42578125" style="101"/>
    <col min="8679" max="8679" width="14.28515625" style="101" customWidth="1"/>
    <col min="8680" max="8680" width="7" style="101" customWidth="1"/>
    <col min="8681" max="8681" width="24" style="101" customWidth="1"/>
    <col min="8682" max="8930" width="11.42578125" style="101"/>
    <col min="8931" max="8931" width="13.28515625" style="101" customWidth="1"/>
    <col min="8932" max="8932" width="17.5703125" style="101" customWidth="1"/>
    <col min="8933" max="8933" width="17.42578125" style="101" customWidth="1"/>
    <col min="8934" max="8934" width="11.42578125" style="101"/>
    <col min="8935" max="8935" width="14.28515625" style="101" customWidth="1"/>
    <col min="8936" max="8936" width="7" style="101" customWidth="1"/>
    <col min="8937" max="8937" width="24" style="101" customWidth="1"/>
    <col min="8938" max="9186" width="11.42578125" style="101"/>
    <col min="9187" max="9187" width="13.28515625" style="101" customWidth="1"/>
    <col min="9188" max="9188" width="17.5703125" style="101" customWidth="1"/>
    <col min="9189" max="9189" width="17.42578125" style="101" customWidth="1"/>
    <col min="9190" max="9190" width="11.42578125" style="101"/>
    <col min="9191" max="9191" width="14.28515625" style="101" customWidth="1"/>
    <col min="9192" max="9192" width="7" style="101" customWidth="1"/>
    <col min="9193" max="9193" width="24" style="101" customWidth="1"/>
    <col min="9194" max="9442" width="11.42578125" style="101"/>
    <col min="9443" max="9443" width="13.28515625" style="101" customWidth="1"/>
    <col min="9444" max="9444" width="17.5703125" style="101" customWidth="1"/>
    <col min="9445" max="9445" width="17.42578125" style="101" customWidth="1"/>
    <col min="9446" max="9446" width="11.42578125" style="101"/>
    <col min="9447" max="9447" width="14.28515625" style="101" customWidth="1"/>
    <col min="9448" max="9448" width="7" style="101" customWidth="1"/>
    <col min="9449" max="9449" width="24" style="101" customWidth="1"/>
    <col min="9450" max="9698" width="11.42578125" style="101"/>
    <col min="9699" max="9699" width="13.28515625" style="101" customWidth="1"/>
    <col min="9700" max="9700" width="17.5703125" style="101" customWidth="1"/>
    <col min="9701" max="9701" width="17.42578125" style="101" customWidth="1"/>
    <col min="9702" max="9702" width="11.42578125" style="101"/>
    <col min="9703" max="9703" width="14.28515625" style="101" customWidth="1"/>
    <col min="9704" max="9704" width="7" style="101" customWidth="1"/>
    <col min="9705" max="9705" width="24" style="101" customWidth="1"/>
    <col min="9706" max="9954" width="11.42578125" style="101"/>
    <col min="9955" max="9955" width="13.28515625" style="101" customWidth="1"/>
    <col min="9956" max="9956" width="17.5703125" style="101" customWidth="1"/>
    <col min="9957" max="9957" width="17.42578125" style="101" customWidth="1"/>
    <col min="9958" max="9958" width="11.42578125" style="101"/>
    <col min="9959" max="9959" width="14.28515625" style="101" customWidth="1"/>
    <col min="9960" max="9960" width="7" style="101" customWidth="1"/>
    <col min="9961" max="9961" width="24" style="101" customWidth="1"/>
    <col min="9962" max="10210" width="11.42578125" style="101"/>
    <col min="10211" max="10211" width="13.28515625" style="101" customWidth="1"/>
    <col min="10212" max="10212" width="17.5703125" style="101" customWidth="1"/>
    <col min="10213" max="10213" width="17.42578125" style="101" customWidth="1"/>
    <col min="10214" max="10214" width="11.42578125" style="101"/>
    <col min="10215" max="10215" width="14.28515625" style="101" customWidth="1"/>
    <col min="10216" max="10216" width="7" style="101" customWidth="1"/>
    <col min="10217" max="10217" width="24" style="101" customWidth="1"/>
    <col min="10218" max="10466" width="11.42578125" style="101"/>
    <col min="10467" max="10467" width="13.28515625" style="101" customWidth="1"/>
    <col min="10468" max="10468" width="17.5703125" style="101" customWidth="1"/>
    <col min="10469" max="10469" width="17.42578125" style="101" customWidth="1"/>
    <col min="10470" max="10470" width="11.42578125" style="101"/>
    <col min="10471" max="10471" width="14.28515625" style="101" customWidth="1"/>
    <col min="10472" max="10472" width="7" style="101" customWidth="1"/>
    <col min="10473" max="10473" width="24" style="101" customWidth="1"/>
    <col min="10474" max="10722" width="11.42578125" style="101"/>
    <col min="10723" max="10723" width="13.28515625" style="101" customWidth="1"/>
    <col min="10724" max="10724" width="17.5703125" style="101" customWidth="1"/>
    <col min="10725" max="10725" width="17.42578125" style="101" customWidth="1"/>
    <col min="10726" max="10726" width="11.42578125" style="101"/>
    <col min="10727" max="10727" width="14.28515625" style="101" customWidth="1"/>
    <col min="10728" max="10728" width="7" style="101" customWidth="1"/>
    <col min="10729" max="10729" width="24" style="101" customWidth="1"/>
    <col min="10730" max="10978" width="11.42578125" style="101"/>
    <col min="10979" max="10979" width="13.28515625" style="101" customWidth="1"/>
    <col min="10980" max="10980" width="17.5703125" style="101" customWidth="1"/>
    <col min="10981" max="10981" width="17.42578125" style="101" customWidth="1"/>
    <col min="10982" max="10982" width="11.42578125" style="101"/>
    <col min="10983" max="10983" width="14.28515625" style="101" customWidth="1"/>
    <col min="10984" max="10984" width="7" style="101" customWidth="1"/>
    <col min="10985" max="10985" width="24" style="101" customWidth="1"/>
    <col min="10986" max="11234" width="11.42578125" style="101"/>
    <col min="11235" max="11235" width="13.28515625" style="101" customWidth="1"/>
    <col min="11236" max="11236" width="17.5703125" style="101" customWidth="1"/>
    <col min="11237" max="11237" width="17.42578125" style="101" customWidth="1"/>
    <col min="11238" max="11238" width="11.42578125" style="101"/>
    <col min="11239" max="11239" width="14.28515625" style="101" customWidth="1"/>
    <col min="11240" max="11240" width="7" style="101" customWidth="1"/>
    <col min="11241" max="11241" width="24" style="101" customWidth="1"/>
    <col min="11242" max="11490" width="11.42578125" style="101"/>
    <col min="11491" max="11491" width="13.28515625" style="101" customWidth="1"/>
    <col min="11492" max="11492" width="17.5703125" style="101" customWidth="1"/>
    <col min="11493" max="11493" width="17.42578125" style="101" customWidth="1"/>
    <col min="11494" max="11494" width="11.42578125" style="101"/>
    <col min="11495" max="11495" width="14.28515625" style="101" customWidth="1"/>
    <col min="11496" max="11496" width="7" style="101" customWidth="1"/>
    <col min="11497" max="11497" width="24" style="101" customWidth="1"/>
    <col min="11498" max="11746" width="11.42578125" style="101"/>
    <col min="11747" max="11747" width="13.28515625" style="101" customWidth="1"/>
    <col min="11748" max="11748" width="17.5703125" style="101" customWidth="1"/>
    <col min="11749" max="11749" width="17.42578125" style="101" customWidth="1"/>
    <col min="11750" max="11750" width="11.42578125" style="101"/>
    <col min="11751" max="11751" width="14.28515625" style="101" customWidth="1"/>
    <col min="11752" max="11752" width="7" style="101" customWidth="1"/>
    <col min="11753" max="11753" width="24" style="101" customWidth="1"/>
    <col min="11754" max="12002" width="11.42578125" style="101"/>
    <col min="12003" max="12003" width="13.28515625" style="101" customWidth="1"/>
    <col min="12004" max="12004" width="17.5703125" style="101" customWidth="1"/>
    <col min="12005" max="12005" width="17.42578125" style="101" customWidth="1"/>
    <col min="12006" max="12006" width="11.42578125" style="101"/>
    <col min="12007" max="12007" width="14.28515625" style="101" customWidth="1"/>
    <col min="12008" max="12008" width="7" style="101" customWidth="1"/>
    <col min="12009" max="12009" width="24" style="101" customWidth="1"/>
    <col min="12010" max="12258" width="11.42578125" style="101"/>
    <col min="12259" max="12259" width="13.28515625" style="101" customWidth="1"/>
    <col min="12260" max="12260" width="17.5703125" style="101" customWidth="1"/>
    <col min="12261" max="12261" width="17.42578125" style="101" customWidth="1"/>
    <col min="12262" max="12262" width="11.42578125" style="101"/>
    <col min="12263" max="12263" width="14.28515625" style="101" customWidth="1"/>
    <col min="12264" max="12264" width="7" style="101" customWidth="1"/>
    <col min="12265" max="12265" width="24" style="101" customWidth="1"/>
    <col min="12266" max="12514" width="11.42578125" style="101"/>
    <col min="12515" max="12515" width="13.28515625" style="101" customWidth="1"/>
    <col min="12516" max="12516" width="17.5703125" style="101" customWidth="1"/>
    <col min="12517" max="12517" width="17.42578125" style="101" customWidth="1"/>
    <col min="12518" max="12518" width="11.42578125" style="101"/>
    <col min="12519" max="12519" width="14.28515625" style="101" customWidth="1"/>
    <col min="12520" max="12520" width="7" style="101" customWidth="1"/>
    <col min="12521" max="12521" width="24" style="101" customWidth="1"/>
    <col min="12522" max="12770" width="11.42578125" style="101"/>
    <col min="12771" max="12771" width="13.28515625" style="101" customWidth="1"/>
    <col min="12772" max="12772" width="17.5703125" style="101" customWidth="1"/>
    <col min="12773" max="12773" width="17.42578125" style="101" customWidth="1"/>
    <col min="12774" max="12774" width="11.42578125" style="101"/>
    <col min="12775" max="12775" width="14.28515625" style="101" customWidth="1"/>
    <col min="12776" max="12776" width="7" style="101" customWidth="1"/>
    <col min="12777" max="12777" width="24" style="101" customWidth="1"/>
    <col min="12778" max="13026" width="11.42578125" style="101"/>
    <col min="13027" max="13027" width="13.28515625" style="101" customWidth="1"/>
    <col min="13028" max="13028" width="17.5703125" style="101" customWidth="1"/>
    <col min="13029" max="13029" width="17.42578125" style="101" customWidth="1"/>
    <col min="13030" max="13030" width="11.42578125" style="101"/>
    <col min="13031" max="13031" width="14.28515625" style="101" customWidth="1"/>
    <col min="13032" max="13032" width="7" style="101" customWidth="1"/>
    <col min="13033" max="13033" width="24" style="101" customWidth="1"/>
    <col min="13034" max="13282" width="11.42578125" style="101"/>
    <col min="13283" max="13283" width="13.28515625" style="101" customWidth="1"/>
    <col min="13284" max="13284" width="17.5703125" style="101" customWidth="1"/>
    <col min="13285" max="13285" width="17.42578125" style="101" customWidth="1"/>
    <col min="13286" max="13286" width="11.42578125" style="101"/>
    <col min="13287" max="13287" width="14.28515625" style="101" customWidth="1"/>
    <col min="13288" max="13288" width="7" style="101" customWidth="1"/>
    <col min="13289" max="13289" width="24" style="101" customWidth="1"/>
    <col min="13290" max="13538" width="11.42578125" style="101"/>
    <col min="13539" max="13539" width="13.28515625" style="101" customWidth="1"/>
    <col min="13540" max="13540" width="17.5703125" style="101" customWidth="1"/>
    <col min="13541" max="13541" width="17.42578125" style="101" customWidth="1"/>
    <col min="13542" max="13542" width="11.42578125" style="101"/>
    <col min="13543" max="13543" width="14.28515625" style="101" customWidth="1"/>
    <col min="13544" max="13544" width="7" style="101" customWidth="1"/>
    <col min="13545" max="13545" width="24" style="101" customWidth="1"/>
    <col min="13546" max="13794" width="11.42578125" style="101"/>
    <col min="13795" max="13795" width="13.28515625" style="101" customWidth="1"/>
    <col min="13796" max="13796" width="17.5703125" style="101" customWidth="1"/>
    <col min="13797" max="13797" width="17.42578125" style="101" customWidth="1"/>
    <col min="13798" max="13798" width="11.42578125" style="101"/>
    <col min="13799" max="13799" width="14.28515625" style="101" customWidth="1"/>
    <col min="13800" max="13800" width="7" style="101" customWidth="1"/>
    <col min="13801" max="13801" width="24" style="101" customWidth="1"/>
    <col min="13802" max="14050" width="11.42578125" style="101"/>
    <col min="14051" max="14051" width="13.28515625" style="101" customWidth="1"/>
    <col min="14052" max="14052" width="17.5703125" style="101" customWidth="1"/>
    <col min="14053" max="14053" width="17.42578125" style="101" customWidth="1"/>
    <col min="14054" max="14054" width="11.42578125" style="101"/>
    <col min="14055" max="14055" width="14.28515625" style="101" customWidth="1"/>
    <col min="14056" max="14056" width="7" style="101" customWidth="1"/>
    <col min="14057" max="14057" width="24" style="101" customWidth="1"/>
    <col min="14058" max="14306" width="11.42578125" style="101"/>
    <col min="14307" max="14307" width="13.28515625" style="101" customWidth="1"/>
    <col min="14308" max="14308" width="17.5703125" style="101" customWidth="1"/>
    <col min="14309" max="14309" width="17.42578125" style="101" customWidth="1"/>
    <col min="14310" max="14310" width="11.42578125" style="101"/>
    <col min="14311" max="14311" width="14.28515625" style="101" customWidth="1"/>
    <col min="14312" max="14312" width="7" style="101" customWidth="1"/>
    <col min="14313" max="14313" width="24" style="101" customWidth="1"/>
    <col min="14314" max="14562" width="11.42578125" style="101"/>
    <col min="14563" max="14563" width="13.28515625" style="101" customWidth="1"/>
    <col min="14564" max="14564" width="17.5703125" style="101" customWidth="1"/>
    <col min="14565" max="14565" width="17.42578125" style="101" customWidth="1"/>
    <col min="14566" max="14566" width="11.42578125" style="101"/>
    <col min="14567" max="14567" width="14.28515625" style="101" customWidth="1"/>
    <col min="14568" max="14568" width="7" style="101" customWidth="1"/>
    <col min="14569" max="14569" width="24" style="101" customWidth="1"/>
    <col min="14570" max="14818" width="11.42578125" style="101"/>
    <col min="14819" max="14819" width="13.28515625" style="101" customWidth="1"/>
    <col min="14820" max="14820" width="17.5703125" style="101" customWidth="1"/>
    <col min="14821" max="14821" width="17.42578125" style="101" customWidth="1"/>
    <col min="14822" max="14822" width="11.42578125" style="101"/>
    <col min="14823" max="14823" width="14.28515625" style="101" customWidth="1"/>
    <col min="14824" max="14824" width="7" style="101" customWidth="1"/>
    <col min="14825" max="14825" width="24" style="101" customWidth="1"/>
    <col min="14826" max="15074" width="11.42578125" style="101"/>
    <col min="15075" max="15075" width="13.28515625" style="101" customWidth="1"/>
    <col min="15076" max="15076" width="17.5703125" style="101" customWidth="1"/>
    <col min="15077" max="15077" width="17.42578125" style="101" customWidth="1"/>
    <col min="15078" max="15078" width="11.42578125" style="101"/>
    <col min="15079" max="15079" width="14.28515625" style="101" customWidth="1"/>
    <col min="15080" max="15080" width="7" style="101" customWidth="1"/>
    <col min="15081" max="15081" width="24" style="101" customWidth="1"/>
    <col min="15082" max="15330" width="11.42578125" style="101"/>
    <col min="15331" max="15331" width="13.28515625" style="101" customWidth="1"/>
    <col min="15332" max="15332" width="17.5703125" style="101" customWidth="1"/>
    <col min="15333" max="15333" width="17.42578125" style="101" customWidth="1"/>
    <col min="15334" max="15334" width="11.42578125" style="101"/>
    <col min="15335" max="15335" width="14.28515625" style="101" customWidth="1"/>
    <col min="15336" max="15336" width="7" style="101" customWidth="1"/>
    <col min="15337" max="15337" width="24" style="101" customWidth="1"/>
    <col min="15338" max="15586" width="11.42578125" style="101"/>
    <col min="15587" max="15587" width="13.28515625" style="101" customWidth="1"/>
    <col min="15588" max="15588" width="17.5703125" style="101" customWidth="1"/>
    <col min="15589" max="15589" width="17.42578125" style="101" customWidth="1"/>
    <col min="15590" max="15590" width="11.42578125" style="101"/>
    <col min="15591" max="15591" width="14.28515625" style="101" customWidth="1"/>
    <col min="15592" max="15592" width="7" style="101" customWidth="1"/>
    <col min="15593" max="15593" width="24" style="101" customWidth="1"/>
    <col min="15594" max="15842" width="11.42578125" style="101"/>
    <col min="15843" max="15843" width="13.28515625" style="101" customWidth="1"/>
    <col min="15844" max="15844" width="17.5703125" style="101" customWidth="1"/>
    <col min="15845" max="15845" width="17.42578125" style="101" customWidth="1"/>
    <col min="15846" max="15846" width="11.42578125" style="101"/>
    <col min="15847" max="15847" width="14.28515625" style="101" customWidth="1"/>
    <col min="15848" max="15848" width="7" style="101" customWidth="1"/>
    <col min="15849" max="15849" width="24" style="101" customWidth="1"/>
    <col min="15850" max="16098" width="11.42578125" style="101"/>
    <col min="16099" max="16099" width="13.28515625" style="101" customWidth="1"/>
    <col min="16100" max="16100" width="17.5703125" style="101" customWidth="1"/>
    <col min="16101" max="16101" width="17.42578125" style="101" customWidth="1"/>
    <col min="16102" max="16102" width="11.42578125" style="101"/>
    <col min="16103" max="16103" width="14.28515625" style="101" customWidth="1"/>
    <col min="16104" max="16104" width="7" style="101" customWidth="1"/>
    <col min="16105" max="16105" width="24" style="101" customWidth="1"/>
    <col min="16106" max="16384" width="11.42578125" style="101"/>
  </cols>
  <sheetData>
    <row r="2" spans="8:39" ht="15" customHeight="1" x14ac:dyDescent="0.25"/>
    <row r="3" spans="8:39" ht="15.75" customHeight="1" thickBot="1" x14ac:dyDescent="0.3"/>
    <row r="4" spans="8:39" x14ac:dyDescent="0.25">
      <c r="H4" s="102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4"/>
    </row>
    <row r="5" spans="8:39" ht="12.75" customHeight="1" x14ac:dyDescent="0.25">
      <c r="H5" s="105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7"/>
    </row>
    <row r="6" spans="8:39" ht="11.25" customHeight="1" x14ac:dyDescent="0.25">
      <c r="H6" s="105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7"/>
    </row>
    <row r="7" spans="8:39" ht="11.25" customHeight="1" x14ac:dyDescent="0.25">
      <c r="H7" s="105"/>
      <c r="I7" s="106"/>
      <c r="J7" s="106"/>
      <c r="K7" s="106"/>
      <c r="L7" s="106" t="s">
        <v>1529</v>
      </c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7"/>
    </row>
    <row r="8" spans="8:39" x14ac:dyDescent="0.25">
      <c r="H8" s="105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7"/>
    </row>
    <row r="9" spans="8:39" x14ac:dyDescent="0.25">
      <c r="H9" s="105"/>
      <c r="I9" s="106"/>
      <c r="J9" s="106"/>
      <c r="K9" s="106"/>
      <c r="L9" s="106" t="s">
        <v>1530</v>
      </c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7"/>
    </row>
    <row r="10" spans="8:39" ht="18.75" customHeight="1" x14ac:dyDescent="0.25">
      <c r="H10" s="105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7"/>
    </row>
    <row r="11" spans="8:39" ht="18" hidden="1" customHeight="1" x14ac:dyDescent="0.25">
      <c r="H11" s="105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7"/>
    </row>
    <row r="12" spans="8:39" ht="18.75" customHeight="1" x14ac:dyDescent="0.25">
      <c r="H12" s="105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7"/>
    </row>
    <row r="13" spans="8:39" ht="19.5" customHeight="1" x14ac:dyDescent="0.25">
      <c r="H13" s="105"/>
      <c r="I13" s="106"/>
      <c r="J13" s="106"/>
      <c r="K13" s="106"/>
      <c r="L13" s="106" t="s">
        <v>1537</v>
      </c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7"/>
    </row>
    <row r="14" spans="8:39" ht="18.75" customHeight="1" x14ac:dyDescent="0.25">
      <c r="H14" s="105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7"/>
    </row>
    <row r="15" spans="8:39" ht="18.75" customHeight="1" x14ac:dyDescent="0.25">
      <c r="H15" s="105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7"/>
    </row>
    <row r="16" spans="8:39" x14ac:dyDescent="0.25">
      <c r="H16" s="105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7"/>
    </row>
    <row r="17" spans="7:40" x14ac:dyDescent="0.25">
      <c r="H17" s="105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7"/>
    </row>
    <row r="18" spans="7:40" ht="15.75" thickBot="1" x14ac:dyDescent="0.3">
      <c r="H18" s="108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10"/>
    </row>
    <row r="19" spans="7:40" ht="5.25" customHeight="1" thickBot="1" x14ac:dyDescent="0.3"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</row>
    <row r="20" spans="7:40" x14ac:dyDescent="0.25">
      <c r="H20" s="111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306" t="s">
        <v>1531</v>
      </c>
      <c r="U20" s="306"/>
      <c r="V20" s="306"/>
      <c r="W20" s="306"/>
      <c r="X20" s="306"/>
      <c r="Y20" s="306"/>
      <c r="Z20" s="306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3"/>
    </row>
    <row r="21" spans="7:40" ht="21" x14ac:dyDescent="0.35">
      <c r="H21" s="114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307"/>
      <c r="U21" s="307"/>
      <c r="V21" s="307"/>
      <c r="W21" s="307"/>
      <c r="X21" s="307"/>
      <c r="Y21" s="307"/>
      <c r="Z21" s="307"/>
      <c r="AA21" s="115"/>
      <c r="AB21" s="116" t="s">
        <v>1513</v>
      </c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7"/>
    </row>
    <row r="22" spans="7:40" ht="18.75" customHeight="1" x14ac:dyDescent="0.35">
      <c r="H22" s="114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307"/>
      <c r="U22" s="307"/>
      <c r="V22" s="307"/>
      <c r="W22" s="307"/>
      <c r="X22" s="307"/>
      <c r="Y22" s="307"/>
      <c r="Z22" s="307"/>
      <c r="AA22" s="115"/>
      <c r="AB22" s="116" t="s">
        <v>1514</v>
      </c>
      <c r="AC22" s="115"/>
      <c r="AD22" s="115"/>
      <c r="AE22" s="115"/>
      <c r="AF22" s="115"/>
      <c r="AG22" s="115"/>
      <c r="AH22" s="115"/>
      <c r="AI22" s="309" t="s">
        <v>1405</v>
      </c>
      <c r="AJ22" s="310"/>
      <c r="AK22" s="310"/>
      <c r="AL22" s="311"/>
      <c r="AM22" s="117"/>
    </row>
    <row r="23" spans="7:40" ht="15.75" thickBot="1" x14ac:dyDescent="0.3">
      <c r="H23" s="118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308"/>
      <c r="U23" s="308"/>
      <c r="V23" s="308"/>
      <c r="W23" s="308"/>
      <c r="X23" s="308"/>
      <c r="Y23" s="308"/>
      <c r="Z23" s="308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20"/>
    </row>
    <row r="24" spans="7:40" ht="5.25" customHeight="1" thickBot="1" x14ac:dyDescent="0.3"/>
    <row r="25" spans="7:40" ht="15" customHeight="1" x14ac:dyDescent="0.25">
      <c r="H25" s="312" t="s">
        <v>1515</v>
      </c>
      <c r="I25" s="313"/>
      <c r="J25" s="313"/>
      <c r="K25" s="313"/>
      <c r="L25" s="314"/>
      <c r="M25" s="315" t="s">
        <v>6</v>
      </c>
      <c r="N25" s="313"/>
      <c r="O25" s="313"/>
      <c r="P25" s="313"/>
      <c r="Q25" s="313"/>
      <c r="R25" s="313"/>
      <c r="S25" s="313"/>
      <c r="T25" s="313"/>
      <c r="U25" s="313"/>
      <c r="V25" s="313"/>
      <c r="W25" s="313"/>
      <c r="X25" s="313"/>
      <c r="Y25" s="313"/>
      <c r="Z25" s="313"/>
      <c r="AA25" s="314"/>
      <c r="AB25" s="315" t="s">
        <v>1516</v>
      </c>
      <c r="AC25" s="313"/>
      <c r="AD25" s="313"/>
      <c r="AE25" s="313"/>
      <c r="AF25" s="313"/>
      <c r="AG25" s="314"/>
      <c r="AH25" s="315" t="s">
        <v>1517</v>
      </c>
      <c r="AI25" s="313"/>
      <c r="AJ25" s="313"/>
      <c r="AK25" s="313"/>
      <c r="AL25" s="313"/>
      <c r="AM25" s="316"/>
    </row>
    <row r="26" spans="7:40" x14ac:dyDescent="0.25">
      <c r="H26" s="317">
        <v>233540</v>
      </c>
      <c r="I26" s="318"/>
      <c r="J26" s="318"/>
      <c r="K26" s="318"/>
      <c r="L26" s="319"/>
      <c r="M26" s="320" t="s">
        <v>1532</v>
      </c>
      <c r="N26" s="318"/>
      <c r="O26" s="318"/>
      <c r="P26" s="318"/>
      <c r="Q26" s="318"/>
      <c r="R26" s="318"/>
      <c r="S26" s="318"/>
      <c r="T26" s="318"/>
      <c r="U26" s="318"/>
      <c r="V26" s="318"/>
      <c r="W26" s="318"/>
      <c r="X26" s="318"/>
      <c r="Y26" s="318"/>
      <c r="Z26" s="318"/>
      <c r="AA26" s="319"/>
      <c r="AB26" s="321">
        <v>4364224.1379310358</v>
      </c>
      <c r="AC26" s="322"/>
      <c r="AD26" s="322"/>
      <c r="AE26" s="322"/>
      <c r="AF26" s="322"/>
      <c r="AG26" s="323"/>
      <c r="AH26" s="320"/>
      <c r="AI26" s="318"/>
      <c r="AJ26" s="318"/>
      <c r="AK26" s="318"/>
      <c r="AL26" s="318"/>
      <c r="AM26" s="324"/>
    </row>
    <row r="27" spans="7:40" x14ac:dyDescent="0.25">
      <c r="H27" s="317">
        <v>1110050501</v>
      </c>
      <c r="I27" s="318"/>
      <c r="J27" s="318"/>
      <c r="K27" s="318"/>
      <c r="L27" s="319"/>
      <c r="M27" s="320" t="s">
        <v>1533</v>
      </c>
      <c r="N27" s="318"/>
      <c r="O27" s="318"/>
      <c r="P27" s="318"/>
      <c r="Q27" s="318"/>
      <c r="R27" s="318"/>
      <c r="S27" s="318"/>
      <c r="T27" s="318"/>
      <c r="U27" s="318"/>
      <c r="V27" s="318"/>
      <c r="W27" s="318"/>
      <c r="X27" s="318"/>
      <c r="Y27" s="318"/>
      <c r="Z27" s="318"/>
      <c r="AA27" s="319"/>
      <c r="AB27" s="320"/>
      <c r="AC27" s="318"/>
      <c r="AD27" s="318"/>
      <c r="AE27" s="318"/>
      <c r="AF27" s="318"/>
      <c r="AG27" s="319"/>
      <c r="AH27" s="321">
        <f>+AB26</f>
        <v>4364224.1379310358</v>
      </c>
      <c r="AI27" s="318"/>
      <c r="AJ27" s="318"/>
      <c r="AK27" s="318"/>
      <c r="AL27" s="318"/>
      <c r="AM27" s="324"/>
    </row>
    <row r="28" spans="7:40" x14ac:dyDescent="0.25">
      <c r="H28" s="317"/>
      <c r="I28" s="318"/>
      <c r="J28" s="318"/>
      <c r="K28" s="318"/>
      <c r="L28" s="319"/>
      <c r="M28" s="320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9"/>
      <c r="AB28" s="320"/>
      <c r="AC28" s="318"/>
      <c r="AD28" s="318"/>
      <c r="AE28" s="318"/>
      <c r="AF28" s="318"/>
      <c r="AG28" s="319"/>
      <c r="AH28" s="320"/>
      <c r="AI28" s="318"/>
      <c r="AJ28" s="318"/>
      <c r="AK28" s="318"/>
      <c r="AL28" s="318"/>
      <c r="AM28" s="324"/>
    </row>
    <row r="29" spans="7:40" x14ac:dyDescent="0.25">
      <c r="H29" s="317"/>
      <c r="I29" s="318"/>
      <c r="J29" s="318"/>
      <c r="K29" s="318"/>
      <c r="L29" s="319"/>
      <c r="M29" s="320"/>
      <c r="N29" s="318"/>
      <c r="O29" s="318"/>
      <c r="P29" s="318"/>
      <c r="Q29" s="318"/>
      <c r="R29" s="318"/>
      <c r="S29" s="318"/>
      <c r="T29" s="318"/>
      <c r="U29" s="318"/>
      <c r="V29" s="318"/>
      <c r="W29" s="318"/>
      <c r="X29" s="318"/>
      <c r="Y29" s="318"/>
      <c r="Z29" s="318"/>
      <c r="AA29" s="319"/>
      <c r="AB29" s="320"/>
      <c r="AC29" s="318"/>
      <c r="AD29" s="318"/>
      <c r="AE29" s="318"/>
      <c r="AF29" s="318"/>
      <c r="AG29" s="319"/>
      <c r="AH29" s="320"/>
      <c r="AI29" s="318"/>
      <c r="AJ29" s="318"/>
      <c r="AK29" s="318"/>
      <c r="AL29" s="318"/>
      <c r="AM29" s="324"/>
    </row>
    <row r="30" spans="7:40" x14ac:dyDescent="0.25">
      <c r="H30" s="317"/>
      <c r="I30" s="318"/>
      <c r="J30" s="318"/>
      <c r="K30" s="318"/>
      <c r="L30" s="319"/>
      <c r="M30" s="320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8"/>
      <c r="Z30" s="318"/>
      <c r="AA30" s="319"/>
      <c r="AB30" s="320"/>
      <c r="AC30" s="318"/>
      <c r="AD30" s="318"/>
      <c r="AE30" s="318"/>
      <c r="AF30" s="318"/>
      <c r="AG30" s="319"/>
      <c r="AH30" s="320"/>
      <c r="AI30" s="318"/>
      <c r="AJ30" s="318"/>
      <c r="AK30" s="318"/>
      <c r="AL30" s="318"/>
      <c r="AM30" s="324"/>
    </row>
    <row r="31" spans="7:40" x14ac:dyDescent="0.25">
      <c r="H31" s="317"/>
      <c r="I31" s="318"/>
      <c r="J31" s="318"/>
      <c r="K31" s="318"/>
      <c r="L31" s="319"/>
      <c r="M31" s="320"/>
      <c r="N31" s="318"/>
      <c r="O31" s="318"/>
      <c r="P31" s="318"/>
      <c r="Q31" s="318"/>
      <c r="R31" s="318"/>
      <c r="S31" s="318"/>
      <c r="T31" s="318"/>
      <c r="U31" s="318"/>
      <c r="V31" s="318"/>
      <c r="W31" s="318"/>
      <c r="X31" s="318"/>
      <c r="Y31" s="318"/>
      <c r="Z31" s="318"/>
      <c r="AA31" s="319"/>
      <c r="AB31" s="320"/>
      <c r="AC31" s="318"/>
      <c r="AD31" s="318"/>
      <c r="AE31" s="318"/>
      <c r="AF31" s="318"/>
      <c r="AG31" s="319"/>
      <c r="AH31" s="320"/>
      <c r="AI31" s="318"/>
      <c r="AJ31" s="318"/>
      <c r="AK31" s="318"/>
      <c r="AL31" s="318"/>
      <c r="AM31" s="324"/>
    </row>
    <row r="32" spans="7:40" x14ac:dyDescent="0.25">
      <c r="H32" s="317"/>
      <c r="I32" s="318"/>
      <c r="J32" s="318"/>
      <c r="K32" s="318"/>
      <c r="L32" s="319"/>
      <c r="M32" s="320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9"/>
      <c r="AB32" s="320"/>
      <c r="AC32" s="318"/>
      <c r="AD32" s="318"/>
      <c r="AE32" s="318"/>
      <c r="AF32" s="318"/>
      <c r="AG32" s="319"/>
      <c r="AH32" s="320"/>
      <c r="AI32" s="318"/>
      <c r="AJ32" s="318"/>
      <c r="AK32" s="318"/>
      <c r="AL32" s="318"/>
      <c r="AM32" s="324"/>
    </row>
    <row r="33" spans="8:39" x14ac:dyDescent="0.25">
      <c r="H33" s="121" t="s">
        <v>1518</v>
      </c>
      <c r="I33" s="122"/>
      <c r="J33" s="122"/>
      <c r="K33" s="325" t="s">
        <v>1534</v>
      </c>
      <c r="L33" s="325"/>
      <c r="M33" s="325"/>
      <c r="N33" s="325"/>
      <c r="O33" s="325"/>
      <c r="P33" s="325"/>
      <c r="Q33" s="325"/>
      <c r="R33" s="325"/>
      <c r="S33" s="325"/>
      <c r="T33" s="325"/>
      <c r="U33" s="325"/>
      <c r="V33" s="325"/>
      <c r="W33" s="123" t="s">
        <v>1519</v>
      </c>
      <c r="X33" s="122"/>
      <c r="Y33" s="325"/>
      <c r="Z33" s="325"/>
      <c r="AA33" s="326"/>
      <c r="AB33" s="124"/>
      <c r="AC33" s="125" t="s">
        <v>1520</v>
      </c>
      <c r="AD33" s="126"/>
      <c r="AE33" s="126"/>
      <c r="AF33" s="126"/>
      <c r="AG33" s="126"/>
      <c r="AH33" s="126"/>
      <c r="AI33" s="126"/>
      <c r="AJ33" s="126"/>
      <c r="AK33" s="126"/>
      <c r="AL33" s="126"/>
      <c r="AM33" s="127"/>
    </row>
    <row r="34" spans="8:39" x14ac:dyDescent="0.25">
      <c r="H34" s="121" t="s">
        <v>1521</v>
      </c>
      <c r="I34" s="122"/>
      <c r="J34" s="122"/>
      <c r="K34" s="325" t="s">
        <v>1398</v>
      </c>
      <c r="L34" s="325"/>
      <c r="M34" s="325"/>
      <c r="N34" s="325"/>
      <c r="O34" s="325"/>
      <c r="P34" s="325"/>
      <c r="Q34" s="325"/>
      <c r="R34" s="325"/>
      <c r="S34" s="325"/>
      <c r="T34" s="325"/>
      <c r="U34" s="325"/>
      <c r="V34" s="325"/>
      <c r="W34" s="122"/>
      <c r="X34" s="122"/>
      <c r="Y34" s="325"/>
      <c r="Z34" s="325"/>
      <c r="AA34" s="326"/>
      <c r="AB34" s="128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7"/>
    </row>
    <row r="35" spans="8:39" x14ac:dyDescent="0.25">
      <c r="H35" s="121" t="s">
        <v>1522</v>
      </c>
      <c r="I35" s="122"/>
      <c r="J35" s="122"/>
      <c r="K35" s="129"/>
      <c r="L35" s="129"/>
      <c r="M35" s="325" t="s">
        <v>1535</v>
      </c>
      <c r="N35" s="325"/>
      <c r="O35" s="325"/>
      <c r="P35" s="325"/>
      <c r="Q35" s="325"/>
      <c r="R35" s="325"/>
      <c r="S35" s="325"/>
      <c r="T35" s="325"/>
      <c r="U35" s="325"/>
      <c r="V35" s="325"/>
      <c r="W35" s="325"/>
      <c r="X35" s="325"/>
      <c r="Y35" s="325"/>
      <c r="Z35" s="325"/>
      <c r="AA35" s="326"/>
      <c r="AB35" s="128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7"/>
    </row>
    <row r="36" spans="8:39" x14ac:dyDescent="0.25">
      <c r="H36" s="121" t="s">
        <v>1523</v>
      </c>
      <c r="I36" s="122"/>
      <c r="J36" s="122"/>
      <c r="K36" s="129"/>
      <c r="L36" s="129"/>
      <c r="M36" s="325" t="s">
        <v>1536</v>
      </c>
      <c r="N36" s="325"/>
      <c r="O36" s="325"/>
      <c r="P36" s="325"/>
      <c r="Q36" s="325"/>
      <c r="R36" s="325"/>
      <c r="S36" s="325"/>
      <c r="T36" s="325"/>
      <c r="U36" s="325"/>
      <c r="V36" s="325"/>
      <c r="W36" s="325"/>
      <c r="X36" s="325"/>
      <c r="Y36" s="325"/>
      <c r="Z36" s="325"/>
      <c r="AA36" s="326"/>
      <c r="AB36" s="128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7"/>
    </row>
    <row r="37" spans="8:39" x14ac:dyDescent="0.25">
      <c r="H37" s="130"/>
      <c r="I37" s="327" t="s">
        <v>1524</v>
      </c>
      <c r="J37" s="327"/>
      <c r="K37" s="327"/>
      <c r="L37" s="328"/>
      <c r="M37" s="131"/>
      <c r="N37" s="327" t="s">
        <v>1525</v>
      </c>
      <c r="O37" s="327"/>
      <c r="P37" s="327"/>
      <c r="Q37" s="328"/>
      <c r="R37" s="131"/>
      <c r="S37" s="327" t="s">
        <v>1526</v>
      </c>
      <c r="T37" s="327"/>
      <c r="U37" s="327"/>
      <c r="V37" s="328"/>
      <c r="W37" s="132"/>
      <c r="X37" s="327" t="s">
        <v>1527</v>
      </c>
      <c r="Y37" s="327"/>
      <c r="Z37" s="327"/>
      <c r="AA37" s="328"/>
      <c r="AB37" s="128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7"/>
    </row>
    <row r="38" spans="8:39" x14ac:dyDescent="0.25">
      <c r="H38" s="105"/>
      <c r="I38" s="106"/>
      <c r="J38" s="106"/>
      <c r="K38" s="106"/>
      <c r="L38" s="133"/>
      <c r="M38" s="128"/>
      <c r="N38" s="106"/>
      <c r="O38" s="106"/>
      <c r="P38" s="106"/>
      <c r="Q38" s="133"/>
      <c r="R38" s="128"/>
      <c r="S38" s="106"/>
      <c r="T38" s="106"/>
      <c r="U38" s="106"/>
      <c r="V38" s="133"/>
      <c r="W38" s="106"/>
      <c r="X38" s="106"/>
      <c r="Y38" s="106"/>
      <c r="Z38" s="106"/>
      <c r="AA38" s="133"/>
      <c r="AB38" s="128"/>
      <c r="AC38" s="134"/>
      <c r="AD38" s="134"/>
      <c r="AE38" s="134"/>
      <c r="AF38" s="134"/>
      <c r="AG38" s="134"/>
      <c r="AH38" s="134"/>
      <c r="AI38" s="134"/>
      <c r="AJ38" s="134"/>
      <c r="AK38" s="134"/>
      <c r="AL38" s="134"/>
      <c r="AM38" s="107"/>
    </row>
    <row r="39" spans="8:39" ht="15.75" thickBot="1" x14ac:dyDescent="0.3">
      <c r="H39" s="108"/>
      <c r="I39" s="109"/>
      <c r="J39" s="109"/>
      <c r="K39" s="109"/>
      <c r="L39" s="135"/>
      <c r="M39" s="136"/>
      <c r="N39" s="109"/>
      <c r="O39" s="109"/>
      <c r="P39" s="109"/>
      <c r="Q39" s="135"/>
      <c r="R39" s="136"/>
      <c r="S39" s="109"/>
      <c r="T39" s="109"/>
      <c r="U39" s="109"/>
      <c r="V39" s="135"/>
      <c r="W39" s="109"/>
      <c r="X39" s="109"/>
      <c r="Y39" s="109"/>
      <c r="Z39" s="109"/>
      <c r="AA39" s="135"/>
      <c r="AB39" s="136"/>
      <c r="AC39" s="137" t="s">
        <v>1528</v>
      </c>
      <c r="AD39" s="109"/>
      <c r="AE39" s="109"/>
      <c r="AF39" s="109"/>
      <c r="AG39" s="109"/>
      <c r="AH39" s="109"/>
      <c r="AI39" s="109"/>
      <c r="AJ39" s="109"/>
      <c r="AK39" s="109"/>
      <c r="AL39" s="109"/>
      <c r="AM39" s="110"/>
    </row>
    <row r="41" spans="8:39" x14ac:dyDescent="0.25">
      <c r="H41" s="138"/>
    </row>
    <row r="43" spans="8:39" ht="15.75" thickBot="1" x14ac:dyDescent="0.3"/>
    <row r="44" spans="8:39" x14ac:dyDescent="0.25">
      <c r="H44" s="102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4"/>
    </row>
    <row r="45" spans="8:39" x14ac:dyDescent="0.25">
      <c r="H45" s="105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7"/>
    </row>
    <row r="46" spans="8:39" x14ac:dyDescent="0.25">
      <c r="H46" s="105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7"/>
    </row>
    <row r="47" spans="8:39" x14ac:dyDescent="0.25">
      <c r="H47" s="105"/>
      <c r="I47" s="106"/>
      <c r="J47" s="106"/>
      <c r="K47" s="106"/>
      <c r="L47" s="106" t="s">
        <v>1557</v>
      </c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7"/>
    </row>
    <row r="48" spans="8:39" x14ac:dyDescent="0.25">
      <c r="H48" s="105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7"/>
    </row>
    <row r="49" spans="8:39" x14ac:dyDescent="0.25">
      <c r="H49" s="105"/>
      <c r="I49" s="106"/>
      <c r="J49" s="106"/>
      <c r="K49" s="106"/>
      <c r="L49" s="106" t="s">
        <v>1553</v>
      </c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7"/>
    </row>
    <row r="50" spans="8:39" x14ac:dyDescent="0.25">
      <c r="H50" s="105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7"/>
    </row>
    <row r="51" spans="8:39" x14ac:dyDescent="0.25">
      <c r="H51" s="105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7"/>
    </row>
    <row r="52" spans="8:39" x14ac:dyDescent="0.25">
      <c r="H52" s="105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7"/>
    </row>
    <row r="53" spans="8:39" x14ac:dyDescent="0.25">
      <c r="H53" s="105"/>
      <c r="I53" s="106"/>
      <c r="J53" s="106"/>
      <c r="K53" s="106"/>
      <c r="L53" s="106" t="s">
        <v>1537</v>
      </c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7"/>
    </row>
    <row r="54" spans="8:39" x14ac:dyDescent="0.25">
      <c r="H54" s="105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7"/>
    </row>
    <row r="55" spans="8:39" x14ac:dyDescent="0.25">
      <c r="H55" s="105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7"/>
    </row>
    <row r="56" spans="8:39" x14ac:dyDescent="0.25">
      <c r="H56" s="105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7"/>
    </row>
    <row r="57" spans="8:39" x14ac:dyDescent="0.25">
      <c r="H57" s="105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7"/>
    </row>
    <row r="58" spans="8:39" ht="15.75" thickBot="1" x14ac:dyDescent="0.3">
      <c r="H58" s="108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09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M58" s="110"/>
    </row>
    <row r="59" spans="8:39" ht="15.75" thickBot="1" x14ac:dyDescent="0.3"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</row>
    <row r="60" spans="8:39" x14ac:dyDescent="0.25">
      <c r="H60" s="111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306" t="s">
        <v>1531</v>
      </c>
      <c r="U60" s="306"/>
      <c r="V60" s="306"/>
      <c r="W60" s="306"/>
      <c r="X60" s="306"/>
      <c r="Y60" s="306"/>
      <c r="Z60" s="306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3"/>
    </row>
    <row r="61" spans="8:39" ht="21" x14ac:dyDescent="0.35">
      <c r="H61" s="114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307"/>
      <c r="U61" s="307"/>
      <c r="V61" s="307"/>
      <c r="W61" s="307"/>
      <c r="X61" s="307"/>
      <c r="Y61" s="307"/>
      <c r="Z61" s="307"/>
      <c r="AA61" s="115"/>
      <c r="AB61" s="116" t="s">
        <v>1513</v>
      </c>
      <c r="AC61" s="115"/>
      <c r="AD61" s="115"/>
      <c r="AE61" s="115"/>
      <c r="AF61" s="115"/>
      <c r="AG61" s="115"/>
      <c r="AH61" s="115"/>
      <c r="AI61" s="115"/>
      <c r="AJ61" s="115"/>
      <c r="AK61" s="115"/>
      <c r="AL61" s="115"/>
      <c r="AM61" s="117"/>
    </row>
    <row r="62" spans="8:39" ht="21" x14ac:dyDescent="0.35">
      <c r="H62" s="114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307"/>
      <c r="U62" s="307"/>
      <c r="V62" s="307"/>
      <c r="W62" s="307"/>
      <c r="X62" s="307"/>
      <c r="Y62" s="307"/>
      <c r="Z62" s="307"/>
      <c r="AA62" s="115"/>
      <c r="AB62" s="116" t="s">
        <v>1514</v>
      </c>
      <c r="AC62" s="115"/>
      <c r="AD62" s="115"/>
      <c r="AE62" s="115"/>
      <c r="AF62" s="115"/>
      <c r="AG62" s="115"/>
      <c r="AH62" s="115"/>
      <c r="AI62" s="309" t="s">
        <v>1406</v>
      </c>
      <c r="AJ62" s="310"/>
      <c r="AK62" s="310"/>
      <c r="AL62" s="311"/>
      <c r="AM62" s="117"/>
    </row>
    <row r="63" spans="8:39" ht="15.75" thickBot="1" x14ac:dyDescent="0.3">
      <c r="H63" s="118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308"/>
      <c r="U63" s="308"/>
      <c r="V63" s="308"/>
      <c r="W63" s="308"/>
      <c r="X63" s="308"/>
      <c r="Y63" s="308"/>
      <c r="Z63" s="308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20"/>
    </row>
    <row r="64" spans="8:39" ht="15.75" thickBot="1" x14ac:dyDescent="0.3"/>
    <row r="65" spans="8:39" x14ac:dyDescent="0.25">
      <c r="H65" s="312" t="s">
        <v>1515</v>
      </c>
      <c r="I65" s="313"/>
      <c r="J65" s="313"/>
      <c r="K65" s="313"/>
      <c r="L65" s="314"/>
      <c r="M65" s="315" t="s">
        <v>6</v>
      </c>
      <c r="N65" s="313"/>
      <c r="O65" s="313"/>
      <c r="P65" s="313"/>
      <c r="Q65" s="313"/>
      <c r="R65" s="313"/>
      <c r="S65" s="313"/>
      <c r="T65" s="313"/>
      <c r="U65" s="313"/>
      <c r="V65" s="313"/>
      <c r="W65" s="313"/>
      <c r="X65" s="313"/>
      <c r="Y65" s="313"/>
      <c r="Z65" s="313"/>
      <c r="AA65" s="314"/>
      <c r="AB65" s="315" t="s">
        <v>1516</v>
      </c>
      <c r="AC65" s="313"/>
      <c r="AD65" s="313"/>
      <c r="AE65" s="313"/>
      <c r="AF65" s="313"/>
      <c r="AG65" s="314"/>
      <c r="AH65" s="315" t="s">
        <v>1517</v>
      </c>
      <c r="AI65" s="313"/>
      <c r="AJ65" s="313"/>
      <c r="AK65" s="313"/>
      <c r="AL65" s="313"/>
      <c r="AM65" s="316"/>
    </row>
    <row r="66" spans="8:39" x14ac:dyDescent="0.25">
      <c r="H66" s="317">
        <v>220501</v>
      </c>
      <c r="I66" s="318"/>
      <c r="J66" s="318"/>
      <c r="K66" s="318"/>
      <c r="L66" s="319"/>
      <c r="M66" s="320" t="s">
        <v>1554</v>
      </c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9"/>
      <c r="AB66" s="321">
        <v>3342375</v>
      </c>
      <c r="AC66" s="322"/>
      <c r="AD66" s="322"/>
      <c r="AE66" s="322"/>
      <c r="AF66" s="322"/>
      <c r="AG66" s="323"/>
      <c r="AH66" s="320"/>
      <c r="AI66" s="318"/>
      <c r="AJ66" s="318"/>
      <c r="AK66" s="318"/>
      <c r="AL66" s="318"/>
      <c r="AM66" s="324"/>
    </row>
    <row r="67" spans="8:39" x14ac:dyDescent="0.25">
      <c r="H67" s="317">
        <v>1110050501</v>
      </c>
      <c r="I67" s="318"/>
      <c r="J67" s="318"/>
      <c r="K67" s="318"/>
      <c r="L67" s="319"/>
      <c r="M67" s="320" t="s">
        <v>1533</v>
      </c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9"/>
      <c r="AB67" s="320"/>
      <c r="AC67" s="318"/>
      <c r="AD67" s="318"/>
      <c r="AE67" s="318"/>
      <c r="AF67" s="318"/>
      <c r="AG67" s="319"/>
      <c r="AH67" s="321">
        <f>+AB66</f>
        <v>3342375</v>
      </c>
      <c r="AI67" s="318"/>
      <c r="AJ67" s="318"/>
      <c r="AK67" s="318"/>
      <c r="AL67" s="318"/>
      <c r="AM67" s="324"/>
    </row>
    <row r="68" spans="8:39" x14ac:dyDescent="0.25">
      <c r="H68" s="317"/>
      <c r="I68" s="318"/>
      <c r="J68" s="318"/>
      <c r="K68" s="318"/>
      <c r="L68" s="319"/>
      <c r="M68" s="320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  <c r="AA68" s="319"/>
      <c r="AB68" s="320"/>
      <c r="AC68" s="318"/>
      <c r="AD68" s="318"/>
      <c r="AE68" s="318"/>
      <c r="AF68" s="318"/>
      <c r="AG68" s="319"/>
      <c r="AH68" s="320"/>
      <c r="AI68" s="318"/>
      <c r="AJ68" s="318"/>
      <c r="AK68" s="318"/>
      <c r="AL68" s="318"/>
      <c r="AM68" s="324"/>
    </row>
    <row r="69" spans="8:39" x14ac:dyDescent="0.25">
      <c r="H69" s="317"/>
      <c r="I69" s="318"/>
      <c r="J69" s="318"/>
      <c r="K69" s="318"/>
      <c r="L69" s="319"/>
      <c r="M69" s="320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  <c r="Y69" s="318"/>
      <c r="Z69" s="318"/>
      <c r="AA69" s="319"/>
      <c r="AB69" s="320"/>
      <c r="AC69" s="318"/>
      <c r="AD69" s="318"/>
      <c r="AE69" s="318"/>
      <c r="AF69" s="318"/>
      <c r="AG69" s="319"/>
      <c r="AH69" s="320"/>
      <c r="AI69" s="318"/>
      <c r="AJ69" s="318"/>
      <c r="AK69" s="318"/>
      <c r="AL69" s="318"/>
      <c r="AM69" s="324"/>
    </row>
    <row r="70" spans="8:39" x14ac:dyDescent="0.25">
      <c r="H70" s="317"/>
      <c r="I70" s="318"/>
      <c r="J70" s="318"/>
      <c r="K70" s="318"/>
      <c r="L70" s="319"/>
      <c r="M70" s="320"/>
      <c r="N70" s="318"/>
      <c r="O70" s="318"/>
      <c r="P70" s="318"/>
      <c r="Q70" s="318"/>
      <c r="R70" s="318"/>
      <c r="S70" s="318"/>
      <c r="T70" s="318"/>
      <c r="U70" s="318"/>
      <c r="V70" s="318"/>
      <c r="W70" s="318"/>
      <c r="X70" s="318"/>
      <c r="Y70" s="318"/>
      <c r="Z70" s="318"/>
      <c r="AA70" s="319"/>
      <c r="AB70" s="320"/>
      <c r="AC70" s="318"/>
      <c r="AD70" s="318"/>
      <c r="AE70" s="318"/>
      <c r="AF70" s="318"/>
      <c r="AG70" s="319"/>
      <c r="AH70" s="320"/>
      <c r="AI70" s="318"/>
      <c r="AJ70" s="318"/>
      <c r="AK70" s="318"/>
      <c r="AL70" s="318"/>
      <c r="AM70" s="324"/>
    </row>
    <row r="71" spans="8:39" x14ac:dyDescent="0.25">
      <c r="H71" s="317"/>
      <c r="I71" s="318"/>
      <c r="J71" s="318"/>
      <c r="K71" s="318"/>
      <c r="L71" s="319"/>
      <c r="M71" s="320"/>
      <c r="N71" s="318"/>
      <c r="O71" s="318"/>
      <c r="P71" s="318"/>
      <c r="Q71" s="318"/>
      <c r="R71" s="318"/>
      <c r="S71" s="318"/>
      <c r="T71" s="318"/>
      <c r="U71" s="318"/>
      <c r="V71" s="318"/>
      <c r="W71" s="318"/>
      <c r="X71" s="318"/>
      <c r="Y71" s="318"/>
      <c r="Z71" s="318"/>
      <c r="AA71" s="319"/>
      <c r="AB71" s="320"/>
      <c r="AC71" s="318"/>
      <c r="AD71" s="318"/>
      <c r="AE71" s="318"/>
      <c r="AF71" s="318"/>
      <c r="AG71" s="319"/>
      <c r="AH71" s="320"/>
      <c r="AI71" s="318"/>
      <c r="AJ71" s="318"/>
      <c r="AK71" s="318"/>
      <c r="AL71" s="318"/>
      <c r="AM71" s="324"/>
    </row>
    <row r="72" spans="8:39" x14ac:dyDescent="0.25">
      <c r="H72" s="317"/>
      <c r="I72" s="318"/>
      <c r="J72" s="318"/>
      <c r="K72" s="318"/>
      <c r="L72" s="319"/>
      <c r="M72" s="320"/>
      <c r="N72" s="318"/>
      <c r="O72" s="318"/>
      <c r="P72" s="318"/>
      <c r="Q72" s="318"/>
      <c r="R72" s="318"/>
      <c r="S72" s="318"/>
      <c r="T72" s="318"/>
      <c r="U72" s="318"/>
      <c r="V72" s="318"/>
      <c r="W72" s="318"/>
      <c r="X72" s="318"/>
      <c r="Y72" s="318"/>
      <c r="Z72" s="318"/>
      <c r="AA72" s="319"/>
      <c r="AB72" s="320"/>
      <c r="AC72" s="318"/>
      <c r="AD72" s="318"/>
      <c r="AE72" s="318"/>
      <c r="AF72" s="318"/>
      <c r="AG72" s="319"/>
      <c r="AH72" s="320"/>
      <c r="AI72" s="318"/>
      <c r="AJ72" s="318"/>
      <c r="AK72" s="318"/>
      <c r="AL72" s="318"/>
      <c r="AM72" s="324"/>
    </row>
    <row r="73" spans="8:39" x14ac:dyDescent="0.25">
      <c r="H73" s="121" t="s">
        <v>1518</v>
      </c>
      <c r="I73" s="122"/>
      <c r="J73" s="122"/>
      <c r="K73" s="325" t="s">
        <v>1555</v>
      </c>
      <c r="L73" s="325"/>
      <c r="M73" s="325"/>
      <c r="N73" s="325"/>
      <c r="O73" s="325"/>
      <c r="P73" s="325"/>
      <c r="Q73" s="325"/>
      <c r="R73" s="325"/>
      <c r="S73" s="325"/>
      <c r="T73" s="325"/>
      <c r="U73" s="325"/>
      <c r="V73" s="325"/>
      <c r="W73" s="123" t="s">
        <v>1519</v>
      </c>
      <c r="X73" s="122"/>
      <c r="Y73" s="325"/>
      <c r="Z73" s="325"/>
      <c r="AA73" s="326"/>
      <c r="AB73" s="124"/>
      <c r="AC73" s="125" t="s">
        <v>1520</v>
      </c>
      <c r="AD73" s="126"/>
      <c r="AE73" s="126"/>
      <c r="AF73" s="126"/>
      <c r="AG73" s="126"/>
      <c r="AH73" s="126"/>
      <c r="AI73" s="126"/>
      <c r="AJ73" s="126"/>
      <c r="AK73" s="126"/>
      <c r="AL73" s="126"/>
      <c r="AM73" s="127"/>
    </row>
    <row r="74" spans="8:39" x14ac:dyDescent="0.25">
      <c r="H74" s="121" t="s">
        <v>1521</v>
      </c>
      <c r="I74" s="122"/>
      <c r="J74" s="122"/>
      <c r="K74" s="325" t="s">
        <v>1398</v>
      </c>
      <c r="L74" s="325"/>
      <c r="M74" s="325"/>
      <c r="N74" s="325"/>
      <c r="O74" s="325"/>
      <c r="P74" s="325"/>
      <c r="Q74" s="325"/>
      <c r="R74" s="325"/>
      <c r="S74" s="325"/>
      <c r="T74" s="325"/>
      <c r="U74" s="325"/>
      <c r="V74" s="325"/>
      <c r="W74" s="122"/>
      <c r="X74" s="122"/>
      <c r="Y74" s="325"/>
      <c r="Z74" s="325"/>
      <c r="AA74" s="326"/>
      <c r="AB74" s="128"/>
      <c r="AC74" s="106"/>
      <c r="AD74" s="106"/>
      <c r="AE74" s="106"/>
      <c r="AF74" s="106"/>
      <c r="AG74" s="106"/>
      <c r="AH74" s="106"/>
      <c r="AI74" s="106"/>
      <c r="AJ74" s="106"/>
      <c r="AK74" s="106"/>
      <c r="AL74" s="106"/>
      <c r="AM74" s="107"/>
    </row>
    <row r="75" spans="8:39" x14ac:dyDescent="0.25">
      <c r="H75" s="121" t="s">
        <v>1522</v>
      </c>
      <c r="I75" s="122"/>
      <c r="J75" s="122"/>
      <c r="K75" s="129"/>
      <c r="L75" s="129"/>
      <c r="M75" s="325">
        <v>900555235</v>
      </c>
      <c r="N75" s="325"/>
      <c r="O75" s="325"/>
      <c r="P75" s="325"/>
      <c r="Q75" s="325"/>
      <c r="R75" s="325"/>
      <c r="S75" s="325"/>
      <c r="T75" s="325"/>
      <c r="U75" s="325"/>
      <c r="V75" s="325"/>
      <c r="W75" s="325"/>
      <c r="X75" s="325"/>
      <c r="Y75" s="325"/>
      <c r="Z75" s="325"/>
      <c r="AA75" s="326"/>
      <c r="AB75" s="128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7"/>
    </row>
    <row r="76" spans="8:39" x14ac:dyDescent="0.25">
      <c r="H76" s="121" t="s">
        <v>1523</v>
      </c>
      <c r="I76" s="122"/>
      <c r="J76" s="122"/>
      <c r="K76" s="129"/>
      <c r="L76" s="129"/>
      <c r="M76" s="325" t="s">
        <v>1556</v>
      </c>
      <c r="N76" s="325"/>
      <c r="O76" s="325"/>
      <c r="P76" s="325"/>
      <c r="Q76" s="325"/>
      <c r="R76" s="325"/>
      <c r="S76" s="325"/>
      <c r="T76" s="325"/>
      <c r="U76" s="325"/>
      <c r="V76" s="325"/>
      <c r="W76" s="325"/>
      <c r="X76" s="325"/>
      <c r="Y76" s="325"/>
      <c r="Z76" s="325"/>
      <c r="AA76" s="326"/>
      <c r="AB76" s="128"/>
      <c r="AC76" s="106"/>
      <c r="AD76" s="106"/>
      <c r="AE76" s="106"/>
      <c r="AF76" s="106"/>
      <c r="AG76" s="106"/>
      <c r="AH76" s="106"/>
      <c r="AI76" s="106"/>
      <c r="AJ76" s="106"/>
      <c r="AK76" s="106"/>
      <c r="AL76" s="106"/>
      <c r="AM76" s="107"/>
    </row>
    <row r="77" spans="8:39" x14ac:dyDescent="0.25">
      <c r="H77" s="130"/>
      <c r="I77" s="327" t="s">
        <v>1524</v>
      </c>
      <c r="J77" s="327"/>
      <c r="K77" s="327"/>
      <c r="L77" s="328"/>
      <c r="M77" s="131"/>
      <c r="N77" s="327" t="s">
        <v>1525</v>
      </c>
      <c r="O77" s="327"/>
      <c r="P77" s="327"/>
      <c r="Q77" s="328"/>
      <c r="R77" s="131"/>
      <c r="S77" s="327" t="s">
        <v>1526</v>
      </c>
      <c r="T77" s="327"/>
      <c r="U77" s="327"/>
      <c r="V77" s="328"/>
      <c r="W77" s="132"/>
      <c r="X77" s="327" t="s">
        <v>1527</v>
      </c>
      <c r="Y77" s="327"/>
      <c r="Z77" s="327"/>
      <c r="AA77" s="328"/>
      <c r="AB77" s="128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7"/>
    </row>
    <row r="78" spans="8:39" x14ac:dyDescent="0.25">
      <c r="H78" s="105"/>
      <c r="I78" s="106"/>
      <c r="J78" s="106"/>
      <c r="K78" s="106"/>
      <c r="L78" s="133"/>
      <c r="M78" s="128"/>
      <c r="N78" s="106"/>
      <c r="O78" s="106"/>
      <c r="P78" s="106"/>
      <c r="Q78" s="133"/>
      <c r="R78" s="128"/>
      <c r="S78" s="106"/>
      <c r="T78" s="106"/>
      <c r="U78" s="106"/>
      <c r="V78" s="133"/>
      <c r="W78" s="106"/>
      <c r="X78" s="106"/>
      <c r="Y78" s="106"/>
      <c r="Z78" s="106"/>
      <c r="AA78" s="133"/>
      <c r="AB78" s="128"/>
      <c r="AC78" s="134"/>
      <c r="AD78" s="134"/>
      <c r="AE78" s="134"/>
      <c r="AF78" s="134"/>
      <c r="AG78" s="134"/>
      <c r="AH78" s="134"/>
      <c r="AI78" s="134"/>
      <c r="AJ78" s="134"/>
      <c r="AK78" s="134"/>
      <c r="AL78" s="134"/>
      <c r="AM78" s="107"/>
    </row>
    <row r="79" spans="8:39" ht="15.75" thickBot="1" x14ac:dyDescent="0.3">
      <c r="H79" s="108"/>
      <c r="I79" s="109"/>
      <c r="J79" s="109"/>
      <c r="K79" s="109"/>
      <c r="L79" s="135"/>
      <c r="M79" s="136"/>
      <c r="N79" s="109"/>
      <c r="O79" s="109"/>
      <c r="P79" s="109"/>
      <c r="Q79" s="135"/>
      <c r="R79" s="136"/>
      <c r="S79" s="109"/>
      <c r="T79" s="109"/>
      <c r="U79" s="109"/>
      <c r="V79" s="135"/>
      <c r="W79" s="109"/>
      <c r="X79" s="109"/>
      <c r="Y79" s="109"/>
      <c r="Z79" s="109"/>
      <c r="AA79" s="135"/>
      <c r="AB79" s="136"/>
      <c r="AC79" s="137" t="s">
        <v>1528</v>
      </c>
      <c r="AD79" s="109"/>
      <c r="AE79" s="109"/>
      <c r="AF79" s="109"/>
      <c r="AG79" s="109"/>
      <c r="AH79" s="109"/>
      <c r="AI79" s="109"/>
      <c r="AJ79" s="109"/>
      <c r="AK79" s="109"/>
      <c r="AL79" s="109"/>
      <c r="AM79" s="110"/>
    </row>
  </sheetData>
  <mergeCells count="88">
    <mergeCell ref="K74:V74"/>
    <mergeCell ref="Y74:AA74"/>
    <mergeCell ref="M75:AA75"/>
    <mergeCell ref="M76:AA76"/>
    <mergeCell ref="I77:L77"/>
    <mergeCell ref="N77:Q77"/>
    <mergeCell ref="S77:V77"/>
    <mergeCell ref="X77:AA77"/>
    <mergeCell ref="H72:L72"/>
    <mergeCell ref="M72:AA72"/>
    <mergeCell ref="AB72:AG72"/>
    <mergeCell ref="AH72:AM72"/>
    <mergeCell ref="K73:V73"/>
    <mergeCell ref="Y73:AA73"/>
    <mergeCell ref="H70:L70"/>
    <mergeCell ref="M70:AA70"/>
    <mergeCell ref="AB70:AG70"/>
    <mergeCell ref="AH70:AM70"/>
    <mergeCell ref="H71:L71"/>
    <mergeCell ref="M71:AA71"/>
    <mergeCell ref="AB71:AG71"/>
    <mergeCell ref="AH71:AM71"/>
    <mergeCell ref="H68:L68"/>
    <mergeCell ref="M68:AA68"/>
    <mergeCell ref="AB68:AG68"/>
    <mergeCell ref="AH68:AM68"/>
    <mergeCell ref="H69:L69"/>
    <mergeCell ref="M69:AA69"/>
    <mergeCell ref="AB69:AG69"/>
    <mergeCell ref="AH69:AM69"/>
    <mergeCell ref="H66:L66"/>
    <mergeCell ref="M66:AA66"/>
    <mergeCell ref="AB66:AG66"/>
    <mergeCell ref="AH66:AM66"/>
    <mergeCell ref="H67:L67"/>
    <mergeCell ref="M67:AA67"/>
    <mergeCell ref="AB67:AG67"/>
    <mergeCell ref="AH67:AM67"/>
    <mergeCell ref="T60:Z63"/>
    <mergeCell ref="AI62:AL62"/>
    <mergeCell ref="H65:L65"/>
    <mergeCell ref="M65:AA65"/>
    <mergeCell ref="AB65:AG65"/>
    <mergeCell ref="AH65:AM65"/>
    <mergeCell ref="K34:V34"/>
    <mergeCell ref="Y34:AA34"/>
    <mergeCell ref="M35:AA35"/>
    <mergeCell ref="M36:AA36"/>
    <mergeCell ref="I37:L37"/>
    <mergeCell ref="N37:Q37"/>
    <mergeCell ref="S37:V37"/>
    <mergeCell ref="X37:AA37"/>
    <mergeCell ref="H32:L32"/>
    <mergeCell ref="M32:AA32"/>
    <mergeCell ref="AB32:AG32"/>
    <mergeCell ref="AH32:AM32"/>
    <mergeCell ref="K33:V33"/>
    <mergeCell ref="Y33:AA33"/>
    <mergeCell ref="H31:L31"/>
    <mergeCell ref="M31:AA31"/>
    <mergeCell ref="AB31:AG31"/>
    <mergeCell ref="AH31:AM31"/>
    <mergeCell ref="H30:L30"/>
    <mergeCell ref="M30:AA30"/>
    <mergeCell ref="AB30:AG30"/>
    <mergeCell ref="AH30:AM30"/>
    <mergeCell ref="H29:L29"/>
    <mergeCell ref="M29:AA29"/>
    <mergeCell ref="AB29:AG29"/>
    <mergeCell ref="AH29:AM29"/>
    <mergeCell ref="H28:L28"/>
    <mergeCell ref="M28:AA28"/>
    <mergeCell ref="AB28:AG28"/>
    <mergeCell ref="AH28:AM28"/>
    <mergeCell ref="H26:L26"/>
    <mergeCell ref="M26:AA26"/>
    <mergeCell ref="AB26:AG26"/>
    <mergeCell ref="AH26:AM26"/>
    <mergeCell ref="H27:L27"/>
    <mergeCell ref="M27:AA27"/>
    <mergeCell ref="AB27:AG27"/>
    <mergeCell ref="AH27:AM27"/>
    <mergeCell ref="T20:Z23"/>
    <mergeCell ref="AI22:AL22"/>
    <mergeCell ref="H25:L25"/>
    <mergeCell ref="M25:AA25"/>
    <mergeCell ref="AB25:AG25"/>
    <mergeCell ref="AH25:AM25"/>
  </mergeCells>
  <pageMargins left="0.86" right="0.70866141732283472" top="0.74803149606299213" bottom="0.74803149606299213" header="0.31496062992125984" footer="0.31496062992125984"/>
  <pageSetup scale="8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Q322"/>
  <sheetViews>
    <sheetView showGridLines="0" topLeftCell="G1" zoomScale="130" zoomScaleNormal="130" workbookViewId="0">
      <selection activeCell="M3" sqref="M3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12.85546875" bestFit="1" customWidth="1"/>
  </cols>
  <sheetData>
    <row r="1" spans="1:17" ht="15.75" thickBot="1" x14ac:dyDescent="0.3">
      <c r="A1" s="329" t="s">
        <v>1576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1"/>
    </row>
    <row r="2" spans="1:17" ht="15.75" thickBot="1" x14ac:dyDescent="0.3">
      <c r="A2" s="163" t="s">
        <v>4</v>
      </c>
      <c r="B2" s="164" t="s">
        <v>1573</v>
      </c>
      <c r="C2" s="164" t="s">
        <v>1574</v>
      </c>
      <c r="D2" s="165" t="s">
        <v>1575</v>
      </c>
      <c r="E2" s="165" t="s">
        <v>1411</v>
      </c>
      <c r="F2" s="166" t="s">
        <v>1579</v>
      </c>
      <c r="G2" s="166" t="s">
        <v>1577</v>
      </c>
      <c r="H2" s="166" t="s">
        <v>1578</v>
      </c>
      <c r="I2" s="166" t="s">
        <v>1588</v>
      </c>
      <c r="J2" s="166" t="s">
        <v>1580</v>
      </c>
      <c r="K2" s="167" t="s">
        <v>1581</v>
      </c>
      <c r="L2" s="167" t="s">
        <v>1584</v>
      </c>
      <c r="M2" s="167" t="s">
        <v>1587</v>
      </c>
      <c r="N2" s="167" t="s">
        <v>1582</v>
      </c>
      <c r="O2" s="167" t="s">
        <v>1571</v>
      </c>
      <c r="P2" s="167" t="s">
        <v>1583</v>
      </c>
      <c r="Q2" s="183" t="s">
        <v>1572</v>
      </c>
    </row>
    <row r="3" spans="1:17" x14ac:dyDescent="0.25">
      <c r="A3" s="169">
        <v>800211212</v>
      </c>
      <c r="B3" s="170" t="str">
        <f>IFERROR(VLOOKUP(A3,TERCEROS[],3,FALSE),"")</f>
        <v>LOS CAIMOS ZAPATOS S.A.S.</v>
      </c>
      <c r="C3" s="170" t="s">
        <v>1559</v>
      </c>
      <c r="D3" s="184">
        <v>2992379.31</v>
      </c>
      <c r="E3" s="184">
        <v>478780.68960000004</v>
      </c>
      <c r="F3" s="170">
        <v>121491</v>
      </c>
      <c r="G3" s="185">
        <v>71817.103440000006</v>
      </c>
      <c r="H3" s="170">
        <v>38322</v>
      </c>
      <c r="I3" s="184">
        <f>+D3+E3-F3-G3-H3</f>
        <v>3239529.89616</v>
      </c>
      <c r="J3" s="186">
        <v>41289</v>
      </c>
      <c r="K3" s="186">
        <v>41320</v>
      </c>
      <c r="L3" s="186">
        <v>41334</v>
      </c>
      <c r="M3" s="170"/>
      <c r="N3" s="184"/>
      <c r="O3" s="170"/>
      <c r="P3" s="180"/>
      <c r="Q3" s="171"/>
    </row>
    <row r="4" spans="1:17" x14ac:dyDescent="0.25">
      <c r="A4" s="172"/>
      <c r="B4" s="168" t="str">
        <f>IFERROR(VLOOKUP(A4,TERCEROS[],3,FALSE),"")</f>
        <v/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81"/>
      <c r="Q4" s="6"/>
    </row>
    <row r="5" spans="1:17" x14ac:dyDescent="0.25">
      <c r="A5" s="172"/>
      <c r="B5" s="168" t="str">
        <f>IFERROR(VLOOKUP(A5,TERCEROS[],3,FALSE),"")</f>
        <v/>
      </c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81"/>
      <c r="Q5" s="6"/>
    </row>
    <row r="6" spans="1:17" x14ac:dyDescent="0.25">
      <c r="A6" s="172"/>
      <c r="B6" s="168" t="str">
        <f>IFERROR(VLOOKUP(A6,TERCEROS[],3,FALSE),"")</f>
        <v/>
      </c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81"/>
      <c r="Q6" s="6"/>
    </row>
    <row r="7" spans="1:17" x14ac:dyDescent="0.25">
      <c r="A7" s="172"/>
      <c r="B7" s="168" t="str">
        <f>IFERROR(VLOOKUP(A7,TERCEROS[],3,FALSE),"")</f>
        <v/>
      </c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81"/>
      <c r="Q7" s="6"/>
    </row>
    <row r="8" spans="1:17" x14ac:dyDescent="0.25">
      <c r="A8" s="172"/>
      <c r="B8" s="168" t="str">
        <f>IFERROR(VLOOKUP(A8,TERCEROS[],3,FALSE),"")</f>
        <v/>
      </c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81"/>
      <c r="Q8" s="6"/>
    </row>
    <row r="9" spans="1:17" x14ac:dyDescent="0.25">
      <c r="A9" s="172"/>
      <c r="B9" s="168" t="str">
        <f>IFERROR(VLOOKUP(A9,TERCEROS[],3,FALSE),"")</f>
        <v/>
      </c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81"/>
      <c r="Q9" s="6"/>
    </row>
    <row r="10" spans="1:17" x14ac:dyDescent="0.25">
      <c r="A10" s="172"/>
      <c r="B10" s="168" t="str">
        <f>IFERROR(VLOOKUP(A10,TERCEROS[],3,FALSE),"")</f>
        <v/>
      </c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81"/>
      <c r="Q10" s="6"/>
    </row>
    <row r="11" spans="1:17" x14ac:dyDescent="0.25">
      <c r="A11" s="172"/>
      <c r="B11" s="168" t="str">
        <f>IFERROR(VLOOKUP(A11,TERCEROS[],3,FALSE),"")</f>
        <v/>
      </c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81"/>
      <c r="Q11" s="6"/>
    </row>
    <row r="12" spans="1:17" x14ac:dyDescent="0.25">
      <c r="A12" s="172"/>
      <c r="B12" s="168" t="str">
        <f>IFERROR(VLOOKUP(A12,TERCEROS[],3,FALSE),"")</f>
        <v/>
      </c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81"/>
      <c r="Q12" s="6"/>
    </row>
    <row r="13" spans="1:17" x14ac:dyDescent="0.25">
      <c r="A13" s="172"/>
      <c r="B13" s="168" t="str">
        <f>IFERROR(VLOOKUP(A13,TERCEROS[],3,FALSE),"")</f>
        <v/>
      </c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81"/>
      <c r="Q13" s="6"/>
    </row>
    <row r="14" spans="1:17" x14ac:dyDescent="0.25">
      <c r="A14" s="172"/>
      <c r="B14" s="168" t="str">
        <f>IFERROR(VLOOKUP(A14,TERCEROS[],3,FALSE),"")</f>
        <v/>
      </c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81"/>
      <c r="Q14" s="6"/>
    </row>
    <row r="15" spans="1:17" x14ac:dyDescent="0.25">
      <c r="A15" s="172"/>
      <c r="B15" s="168" t="str">
        <f>IFERROR(VLOOKUP(A15,TERCEROS[],3,FALSE),"")</f>
        <v/>
      </c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81"/>
      <c r="Q15" s="6"/>
    </row>
    <row r="16" spans="1:17" x14ac:dyDescent="0.25">
      <c r="A16" s="172"/>
      <c r="B16" s="168" t="str">
        <f>IFERROR(VLOOKUP(A16,TERCEROS[],3,FALSE),"")</f>
        <v/>
      </c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81"/>
      <c r="Q16" s="6"/>
    </row>
    <row r="17" spans="1:17" x14ac:dyDescent="0.25">
      <c r="A17" s="172"/>
      <c r="B17" s="168" t="str">
        <f>IFERROR(VLOOKUP(A17,TERCEROS[],3,FALSE),"")</f>
        <v/>
      </c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81"/>
      <c r="Q17" s="6"/>
    </row>
    <row r="18" spans="1:17" x14ac:dyDescent="0.25">
      <c r="A18" s="172"/>
      <c r="B18" s="168" t="str">
        <f>IFERROR(VLOOKUP(A18,TERCEROS[],3,FALSE),"")</f>
        <v/>
      </c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81"/>
      <c r="Q18" s="6"/>
    </row>
    <row r="19" spans="1:17" x14ac:dyDescent="0.25">
      <c r="A19" s="172"/>
      <c r="B19" s="168" t="str">
        <f>IFERROR(VLOOKUP(A19,TERCEROS[],3,FALSE),"")</f>
        <v/>
      </c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81"/>
      <c r="Q19" s="6"/>
    </row>
    <row r="20" spans="1:17" x14ac:dyDescent="0.25">
      <c r="A20" s="172"/>
      <c r="B20" s="168" t="str">
        <f>IFERROR(VLOOKUP(A20,TERCEROS[],3,FALSE),"")</f>
        <v/>
      </c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81"/>
      <c r="Q20" s="6"/>
    </row>
    <row r="21" spans="1:17" x14ac:dyDescent="0.25">
      <c r="A21" s="172"/>
      <c r="B21" s="168" t="str">
        <f>IFERROR(VLOOKUP(A21,TERCEROS[],3,FALSE),"")</f>
        <v/>
      </c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81"/>
      <c r="Q21" s="6"/>
    </row>
    <row r="22" spans="1:17" x14ac:dyDescent="0.25">
      <c r="A22" s="172"/>
      <c r="B22" s="168" t="str">
        <f>IFERROR(VLOOKUP(A22,TERCEROS[],3,FALSE),"")</f>
        <v/>
      </c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81"/>
      <c r="Q22" s="6"/>
    </row>
    <row r="23" spans="1:17" x14ac:dyDescent="0.25">
      <c r="A23" s="172"/>
      <c r="B23" s="168" t="str">
        <f>IFERROR(VLOOKUP(A23,TERCEROS[],3,FALSE),"")</f>
        <v/>
      </c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81"/>
      <c r="Q23" s="6"/>
    </row>
    <row r="24" spans="1:17" x14ac:dyDescent="0.25">
      <c r="A24" s="172"/>
      <c r="B24" s="168" t="str">
        <f>IFERROR(VLOOKUP(A24,TERCEROS[],3,FALSE),"")</f>
        <v/>
      </c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81"/>
      <c r="Q24" s="6"/>
    </row>
    <row r="25" spans="1:17" x14ac:dyDescent="0.25">
      <c r="A25" s="172"/>
      <c r="B25" s="168" t="str">
        <f>IFERROR(VLOOKUP(A25,TERCEROS[],3,FALSE),"")</f>
        <v/>
      </c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81"/>
      <c r="Q25" s="6"/>
    </row>
    <row r="26" spans="1:17" x14ac:dyDescent="0.25">
      <c r="A26" s="172"/>
      <c r="B26" s="168" t="str">
        <f>IFERROR(VLOOKUP(A26,TERCEROS[],3,FALSE),"")</f>
        <v/>
      </c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81"/>
      <c r="Q26" s="6"/>
    </row>
    <row r="27" spans="1:17" x14ac:dyDescent="0.25">
      <c r="A27" s="172"/>
      <c r="B27" s="168" t="str">
        <f>IFERROR(VLOOKUP(A27,TERCEROS[],3,FALSE),"")</f>
        <v/>
      </c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81"/>
      <c r="Q27" s="6"/>
    </row>
    <row r="28" spans="1:17" x14ac:dyDescent="0.25">
      <c r="A28" s="172"/>
      <c r="B28" s="168" t="str">
        <f>IFERROR(VLOOKUP(A28,TERCEROS[],3,FALSE),"")</f>
        <v/>
      </c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81"/>
      <c r="Q28" s="6"/>
    </row>
    <row r="29" spans="1:17" x14ac:dyDescent="0.25">
      <c r="A29" s="172"/>
      <c r="B29" s="168" t="str">
        <f>IFERROR(VLOOKUP(A29,TERCEROS[],3,FALSE),"")</f>
        <v/>
      </c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81"/>
      <c r="Q29" s="6"/>
    </row>
    <row r="30" spans="1:17" x14ac:dyDescent="0.25">
      <c r="A30" s="172"/>
      <c r="B30" s="168" t="str">
        <f>IFERROR(VLOOKUP(A30,TERCEROS[],3,FALSE),"")</f>
        <v/>
      </c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81"/>
      <c r="Q30" s="6"/>
    </row>
    <row r="31" spans="1:17" x14ac:dyDescent="0.25">
      <c r="A31" s="172"/>
      <c r="B31" s="168" t="str">
        <f>IFERROR(VLOOKUP(A31,TERCEROS[],3,FALSE),"")</f>
        <v/>
      </c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81"/>
      <c r="Q31" s="6"/>
    </row>
    <row r="32" spans="1:17" x14ac:dyDescent="0.25">
      <c r="A32" s="172"/>
      <c r="B32" s="168" t="str">
        <f>IFERROR(VLOOKUP(A32,TERCEROS[],3,FALSE),"")</f>
        <v/>
      </c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81"/>
      <c r="Q32" s="6"/>
    </row>
    <row r="33" spans="1:17" x14ac:dyDescent="0.25">
      <c r="A33" s="172"/>
      <c r="B33" s="168" t="str">
        <f>IFERROR(VLOOKUP(A33,TERCEROS[],3,FALSE),"")</f>
        <v/>
      </c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81"/>
      <c r="Q33" s="6"/>
    </row>
    <row r="34" spans="1:17" x14ac:dyDescent="0.25">
      <c r="A34" s="172"/>
      <c r="B34" s="168" t="str">
        <f>IFERROR(VLOOKUP(A34,TERCEROS[],3,FALSE),"")</f>
        <v/>
      </c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81"/>
      <c r="Q34" s="6"/>
    </row>
    <row r="35" spans="1:17" x14ac:dyDescent="0.25">
      <c r="A35" s="172"/>
      <c r="B35" s="168" t="str">
        <f>IFERROR(VLOOKUP(A35,TERCEROS[],3,FALSE),"")</f>
        <v/>
      </c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81"/>
      <c r="Q35" s="6"/>
    </row>
    <row r="36" spans="1:17" x14ac:dyDescent="0.25">
      <c r="A36" s="172"/>
      <c r="B36" s="168" t="str">
        <f>IFERROR(VLOOKUP(A36,TERCEROS[],3,FALSE),"")</f>
        <v/>
      </c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81"/>
      <c r="Q36" s="6"/>
    </row>
    <row r="37" spans="1:17" x14ac:dyDescent="0.25">
      <c r="A37" s="172"/>
      <c r="B37" s="168" t="str">
        <f>IFERROR(VLOOKUP(A37,TERCEROS[],3,FALSE),"")</f>
        <v/>
      </c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81"/>
      <c r="Q37" s="6"/>
    </row>
    <row r="38" spans="1:17" x14ac:dyDescent="0.25">
      <c r="A38" s="172"/>
      <c r="B38" s="168" t="str">
        <f>IFERROR(VLOOKUP(A38,TERCEROS[],3,FALSE),"")</f>
        <v/>
      </c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81"/>
      <c r="Q38" s="6"/>
    </row>
    <row r="39" spans="1:17" x14ac:dyDescent="0.25">
      <c r="A39" s="172"/>
      <c r="B39" s="168" t="str">
        <f>IFERROR(VLOOKUP(A39,TERCEROS[],3,FALSE),"")</f>
        <v/>
      </c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81"/>
      <c r="Q39" s="6"/>
    </row>
    <row r="40" spans="1:17" x14ac:dyDescent="0.25">
      <c r="A40" s="172"/>
      <c r="B40" s="168" t="str">
        <f>IFERROR(VLOOKUP(A40,TERCEROS[],3,FALSE),"")</f>
        <v/>
      </c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81"/>
      <c r="Q40" s="6"/>
    </row>
    <row r="41" spans="1:17" x14ac:dyDescent="0.25">
      <c r="A41" s="172"/>
      <c r="B41" s="168" t="str">
        <f>IFERROR(VLOOKUP(A41,TERCEROS[],3,FALSE),"")</f>
        <v/>
      </c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81"/>
      <c r="Q41" s="6"/>
    </row>
    <row r="42" spans="1:17" x14ac:dyDescent="0.25">
      <c r="A42" s="172"/>
      <c r="B42" s="168" t="str">
        <f>IFERROR(VLOOKUP(A42,TERCEROS[],3,FALSE),"")</f>
        <v/>
      </c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81"/>
      <c r="Q42" s="6"/>
    </row>
    <row r="43" spans="1:17" x14ac:dyDescent="0.25">
      <c r="A43" s="172"/>
      <c r="B43" s="168" t="str">
        <f>IFERROR(VLOOKUP(A43,TERCEROS[],3,FALSE),"")</f>
        <v/>
      </c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81"/>
      <c r="Q43" s="6"/>
    </row>
    <row r="44" spans="1:17" x14ac:dyDescent="0.25">
      <c r="A44" s="172"/>
      <c r="B44" s="168" t="str">
        <f>IFERROR(VLOOKUP(A44,TERCEROS[],3,FALSE),"")</f>
        <v/>
      </c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81"/>
      <c r="Q44" s="6"/>
    </row>
    <row r="45" spans="1:17" x14ac:dyDescent="0.25">
      <c r="A45" s="172"/>
      <c r="B45" s="168" t="str">
        <f>IFERROR(VLOOKUP(A45,TERCEROS[],3,FALSE),"")</f>
        <v/>
      </c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81"/>
      <c r="Q45" s="6"/>
    </row>
    <row r="46" spans="1:17" x14ac:dyDescent="0.25">
      <c r="A46" s="172"/>
      <c r="B46" s="168" t="str">
        <f>IFERROR(VLOOKUP(A46,TERCEROS[],3,FALSE),"")</f>
        <v/>
      </c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81"/>
      <c r="Q46" s="6"/>
    </row>
    <row r="47" spans="1:17" x14ac:dyDescent="0.25">
      <c r="A47" s="172"/>
      <c r="B47" s="168" t="str">
        <f>IFERROR(VLOOKUP(A47,TERCEROS[],3,FALSE),"")</f>
        <v/>
      </c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81"/>
      <c r="Q47" s="6"/>
    </row>
    <row r="48" spans="1:17" x14ac:dyDescent="0.25">
      <c r="A48" s="172"/>
      <c r="B48" s="168" t="str">
        <f>IFERROR(VLOOKUP(A48,TERCEROS[],3,FALSE),"")</f>
        <v/>
      </c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81"/>
      <c r="Q48" s="6"/>
    </row>
    <row r="49" spans="1:17" x14ac:dyDescent="0.25">
      <c r="A49" s="172"/>
      <c r="B49" s="168" t="str">
        <f>IFERROR(VLOOKUP(A49,TERCEROS[],3,FALSE),"")</f>
        <v/>
      </c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81"/>
      <c r="Q49" s="6"/>
    </row>
    <row r="50" spans="1:17" x14ac:dyDescent="0.25">
      <c r="A50" s="172"/>
      <c r="B50" s="168" t="str">
        <f>IFERROR(VLOOKUP(A50,TERCEROS[],3,FALSE),"")</f>
        <v/>
      </c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81"/>
      <c r="Q50" s="6"/>
    </row>
    <row r="51" spans="1:17" x14ac:dyDescent="0.25">
      <c r="A51" s="172"/>
      <c r="B51" s="168" t="str">
        <f>IFERROR(VLOOKUP(A51,TERCEROS[],3,FALSE),"")</f>
        <v/>
      </c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81"/>
      <c r="Q51" s="6"/>
    </row>
    <row r="52" spans="1:17" x14ac:dyDescent="0.25">
      <c r="A52" s="172"/>
      <c r="B52" s="168" t="str">
        <f>IFERROR(VLOOKUP(A52,TERCEROS[],3,FALSE),"")</f>
        <v/>
      </c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81"/>
      <c r="Q52" s="6"/>
    </row>
    <row r="53" spans="1:17" x14ac:dyDescent="0.25">
      <c r="A53" s="172"/>
      <c r="B53" s="168" t="str">
        <f>IFERROR(VLOOKUP(A53,TERCEROS[],3,FALSE),"")</f>
        <v/>
      </c>
      <c r="C53" s="168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81"/>
      <c r="Q53" s="6"/>
    </row>
    <row r="54" spans="1:17" x14ac:dyDescent="0.25">
      <c r="A54" s="172"/>
      <c r="B54" s="168" t="str">
        <f>IFERROR(VLOOKUP(A54,TERCEROS[],3,FALSE),"")</f>
        <v/>
      </c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81"/>
      <c r="Q54" s="6"/>
    </row>
    <row r="55" spans="1:17" x14ac:dyDescent="0.25">
      <c r="A55" s="172"/>
      <c r="B55" s="168" t="str">
        <f>IFERROR(VLOOKUP(A55,TERCEROS[],3,FALSE),"")</f>
        <v/>
      </c>
      <c r="C55" s="168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81"/>
      <c r="Q55" s="6"/>
    </row>
    <row r="56" spans="1:17" x14ac:dyDescent="0.25">
      <c r="A56" s="172"/>
      <c r="B56" s="168" t="str">
        <f>IFERROR(VLOOKUP(A56,TERCEROS[],3,FALSE),"")</f>
        <v/>
      </c>
      <c r="C56" s="168"/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81"/>
      <c r="Q56" s="6"/>
    </row>
    <row r="57" spans="1:17" x14ac:dyDescent="0.25">
      <c r="A57" s="172"/>
      <c r="B57" s="168" t="str">
        <f>IFERROR(VLOOKUP(A57,TERCEROS[],3,FALSE),"")</f>
        <v/>
      </c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81"/>
      <c r="Q57" s="6"/>
    </row>
    <row r="58" spans="1:17" x14ac:dyDescent="0.25">
      <c r="A58" s="172"/>
      <c r="B58" s="168" t="str">
        <f>IFERROR(VLOOKUP(A58,TERCEROS[],3,FALSE),"")</f>
        <v/>
      </c>
      <c r="C58" s="168"/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68"/>
      <c r="P58" s="181"/>
      <c r="Q58" s="6"/>
    </row>
    <row r="59" spans="1:17" x14ac:dyDescent="0.25">
      <c r="A59" s="172"/>
      <c r="B59" s="168" t="str">
        <f>IFERROR(VLOOKUP(A59,TERCEROS[],3,FALSE),"")</f>
        <v/>
      </c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81"/>
      <c r="Q59" s="6"/>
    </row>
    <row r="60" spans="1:17" x14ac:dyDescent="0.25">
      <c r="A60" s="172"/>
      <c r="B60" s="168" t="str">
        <f>IFERROR(VLOOKUP(A60,TERCEROS[],3,FALSE),"")</f>
        <v/>
      </c>
      <c r="C60" s="168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81"/>
      <c r="Q60" s="6"/>
    </row>
    <row r="61" spans="1:17" x14ac:dyDescent="0.25">
      <c r="A61" s="172"/>
      <c r="B61" s="168" t="str">
        <f>IFERROR(VLOOKUP(A61,TERCEROS[],3,FALSE),"")</f>
        <v/>
      </c>
      <c r="C61" s="168"/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81"/>
      <c r="Q61" s="6"/>
    </row>
    <row r="62" spans="1:17" x14ac:dyDescent="0.25">
      <c r="A62" s="172"/>
      <c r="B62" s="168" t="str">
        <f>IFERROR(VLOOKUP(A62,TERCEROS[],3,FALSE),"")</f>
        <v/>
      </c>
      <c r="C62" s="168"/>
      <c r="D62" s="168"/>
      <c r="E62" s="168"/>
      <c r="F62" s="168"/>
      <c r="G62" s="168"/>
      <c r="H62" s="168"/>
      <c r="I62" s="168"/>
      <c r="J62" s="168"/>
      <c r="K62" s="168"/>
      <c r="L62" s="168"/>
      <c r="M62" s="168"/>
      <c r="N62" s="168"/>
      <c r="O62" s="168"/>
      <c r="P62" s="181"/>
      <c r="Q62" s="6"/>
    </row>
    <row r="63" spans="1:17" x14ac:dyDescent="0.25">
      <c r="A63" s="172"/>
      <c r="B63" s="168" t="str">
        <f>IFERROR(VLOOKUP(A63,TERCEROS[],3,FALSE),"")</f>
        <v/>
      </c>
      <c r="C63" s="168"/>
      <c r="D63" s="168"/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81"/>
      <c r="Q63" s="6"/>
    </row>
    <row r="64" spans="1:17" x14ac:dyDescent="0.25">
      <c r="A64" s="172"/>
      <c r="B64" s="168" t="str">
        <f>IFERROR(VLOOKUP(A64,TERCEROS[],3,FALSE),"")</f>
        <v/>
      </c>
      <c r="C64" s="168"/>
      <c r="D64" s="168"/>
      <c r="E64" s="168"/>
      <c r="F64" s="168"/>
      <c r="G64" s="168"/>
      <c r="H64" s="168"/>
      <c r="I64" s="168"/>
      <c r="J64" s="168"/>
      <c r="K64" s="168"/>
      <c r="L64" s="168"/>
      <c r="M64" s="168"/>
      <c r="N64" s="168"/>
      <c r="O64" s="168"/>
      <c r="P64" s="181"/>
      <c r="Q64" s="6"/>
    </row>
    <row r="65" spans="1:17" x14ac:dyDescent="0.25">
      <c r="A65" s="172"/>
      <c r="B65" s="168" t="str">
        <f>IFERROR(VLOOKUP(A65,TERCEROS[],3,FALSE),"")</f>
        <v/>
      </c>
      <c r="C65" s="168"/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81"/>
      <c r="Q65" s="6"/>
    </row>
    <row r="66" spans="1:17" x14ac:dyDescent="0.25">
      <c r="A66" s="172"/>
      <c r="B66" s="168" t="str">
        <f>IFERROR(VLOOKUP(A66,TERCEROS[],3,FALSE),"")</f>
        <v/>
      </c>
      <c r="C66" s="168"/>
      <c r="D66" s="168"/>
      <c r="E66" s="168"/>
      <c r="F66" s="168"/>
      <c r="G66" s="168"/>
      <c r="H66" s="168"/>
      <c r="I66" s="168"/>
      <c r="J66" s="168"/>
      <c r="K66" s="168"/>
      <c r="L66" s="168"/>
      <c r="M66" s="168"/>
      <c r="N66" s="168"/>
      <c r="O66" s="168"/>
      <c r="P66" s="181"/>
      <c r="Q66" s="6"/>
    </row>
    <row r="67" spans="1:17" x14ac:dyDescent="0.25">
      <c r="A67" s="172"/>
      <c r="B67" s="168" t="str">
        <f>IFERROR(VLOOKUP(A67,TERCEROS[],3,FALSE),"")</f>
        <v/>
      </c>
      <c r="C67" s="168"/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81"/>
      <c r="Q67" s="6"/>
    </row>
    <row r="68" spans="1:17" x14ac:dyDescent="0.25">
      <c r="A68" s="172"/>
      <c r="B68" s="168" t="str">
        <f>IFERROR(VLOOKUP(A68,TERCEROS[],3,FALSE),"")</f>
        <v/>
      </c>
      <c r="C68" s="168"/>
      <c r="D68" s="168"/>
      <c r="E68" s="168"/>
      <c r="F68" s="168"/>
      <c r="G68" s="168"/>
      <c r="H68" s="168"/>
      <c r="I68" s="168"/>
      <c r="J68" s="168"/>
      <c r="K68" s="168"/>
      <c r="L68" s="168"/>
      <c r="M68" s="168"/>
      <c r="N68" s="168"/>
      <c r="O68" s="168"/>
      <c r="P68" s="181"/>
      <c r="Q68" s="6"/>
    </row>
    <row r="69" spans="1:17" x14ac:dyDescent="0.25">
      <c r="A69" s="172"/>
      <c r="B69" s="168" t="str">
        <f>IFERROR(VLOOKUP(A69,TERCEROS[],3,FALSE),"")</f>
        <v/>
      </c>
      <c r="C69" s="168"/>
      <c r="D69" s="168"/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168"/>
      <c r="P69" s="181"/>
      <c r="Q69" s="6"/>
    </row>
    <row r="70" spans="1:17" x14ac:dyDescent="0.25">
      <c r="A70" s="172"/>
      <c r="B70" s="168" t="str">
        <f>IFERROR(VLOOKUP(A70,TERCEROS[],3,FALSE),"")</f>
        <v/>
      </c>
      <c r="C70" s="168"/>
      <c r="D70" s="168"/>
      <c r="E70" s="168"/>
      <c r="F70" s="168"/>
      <c r="G70" s="168"/>
      <c r="H70" s="168"/>
      <c r="I70" s="168"/>
      <c r="J70" s="168"/>
      <c r="K70" s="168"/>
      <c r="L70" s="168"/>
      <c r="M70" s="168"/>
      <c r="N70" s="168"/>
      <c r="O70" s="168"/>
      <c r="P70" s="181"/>
      <c r="Q70" s="6"/>
    </row>
    <row r="71" spans="1:17" x14ac:dyDescent="0.25">
      <c r="A71" s="172"/>
      <c r="B71" s="168" t="str">
        <f>IFERROR(VLOOKUP(A71,TERCEROS[],3,FALSE),"")</f>
        <v/>
      </c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81"/>
      <c r="Q71" s="6"/>
    </row>
    <row r="72" spans="1:17" x14ac:dyDescent="0.25">
      <c r="A72" s="172"/>
      <c r="B72" s="168" t="str">
        <f>IFERROR(VLOOKUP(A72,TERCEROS[],3,FALSE),"")</f>
        <v/>
      </c>
      <c r="C72" s="168"/>
      <c r="D72" s="168"/>
      <c r="E72" s="168"/>
      <c r="F72" s="168"/>
      <c r="G72" s="168"/>
      <c r="H72" s="168"/>
      <c r="I72" s="168"/>
      <c r="J72" s="168"/>
      <c r="K72" s="168"/>
      <c r="L72" s="168"/>
      <c r="M72" s="168"/>
      <c r="N72" s="168"/>
      <c r="O72" s="168"/>
      <c r="P72" s="181"/>
      <c r="Q72" s="6"/>
    </row>
    <row r="73" spans="1:17" x14ac:dyDescent="0.25">
      <c r="A73" s="172"/>
      <c r="B73" s="168" t="str">
        <f>IFERROR(VLOOKUP(A73,TERCEROS[],3,FALSE),"")</f>
        <v/>
      </c>
      <c r="C73" s="168"/>
      <c r="D73" s="168"/>
      <c r="E73" s="168"/>
      <c r="F73" s="168"/>
      <c r="G73" s="168"/>
      <c r="H73" s="168"/>
      <c r="I73" s="168"/>
      <c r="J73" s="168"/>
      <c r="K73" s="168"/>
      <c r="L73" s="168"/>
      <c r="M73" s="168"/>
      <c r="N73" s="168"/>
      <c r="O73" s="168"/>
      <c r="P73" s="181"/>
      <c r="Q73" s="6"/>
    </row>
    <row r="74" spans="1:17" x14ac:dyDescent="0.25">
      <c r="A74" s="172"/>
      <c r="B74" s="168" t="str">
        <f>IFERROR(VLOOKUP(A74,TERCEROS[],3,FALSE),"")</f>
        <v/>
      </c>
      <c r="C74" s="168"/>
      <c r="D74" s="168"/>
      <c r="E74" s="168"/>
      <c r="F74" s="168"/>
      <c r="G74" s="168"/>
      <c r="H74" s="168"/>
      <c r="I74" s="168"/>
      <c r="J74" s="168"/>
      <c r="K74" s="168"/>
      <c r="L74" s="168"/>
      <c r="M74" s="168"/>
      <c r="N74" s="168"/>
      <c r="O74" s="168"/>
      <c r="P74" s="181"/>
      <c r="Q74" s="6"/>
    </row>
    <row r="75" spans="1:17" x14ac:dyDescent="0.25">
      <c r="A75" s="172"/>
      <c r="B75" s="168" t="str">
        <f>IFERROR(VLOOKUP(A75,TERCEROS[],3,FALSE),"")</f>
        <v/>
      </c>
      <c r="C75" s="168"/>
      <c r="D75" s="168"/>
      <c r="E75" s="168"/>
      <c r="F75" s="168"/>
      <c r="G75" s="168"/>
      <c r="H75" s="168"/>
      <c r="I75" s="168"/>
      <c r="J75" s="168"/>
      <c r="K75" s="168"/>
      <c r="L75" s="168"/>
      <c r="M75" s="168"/>
      <c r="N75" s="168"/>
      <c r="O75" s="168"/>
      <c r="P75" s="181"/>
      <c r="Q75" s="6"/>
    </row>
    <row r="76" spans="1:17" x14ac:dyDescent="0.25">
      <c r="A76" s="172"/>
      <c r="B76" s="168" t="str">
        <f>IFERROR(VLOOKUP(A76,TERCEROS[],3,FALSE),"")</f>
        <v/>
      </c>
      <c r="C76" s="168"/>
      <c r="D76" s="168"/>
      <c r="E76" s="168"/>
      <c r="F76" s="168"/>
      <c r="G76" s="168"/>
      <c r="H76" s="168"/>
      <c r="I76" s="168"/>
      <c r="J76" s="168"/>
      <c r="K76" s="168"/>
      <c r="L76" s="168"/>
      <c r="M76" s="168"/>
      <c r="N76" s="168"/>
      <c r="O76" s="168"/>
      <c r="P76" s="181"/>
      <c r="Q76" s="6"/>
    </row>
    <row r="77" spans="1:17" x14ac:dyDescent="0.25">
      <c r="A77" s="172"/>
      <c r="B77" s="168" t="str">
        <f>IFERROR(VLOOKUP(A77,TERCEROS[],3,FALSE),"")</f>
        <v/>
      </c>
      <c r="C77" s="168"/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81"/>
      <c r="Q77" s="6"/>
    </row>
    <row r="78" spans="1:17" x14ac:dyDescent="0.25">
      <c r="A78" s="172"/>
      <c r="B78" s="168" t="str">
        <f>IFERROR(VLOOKUP(A78,TERCEROS[],3,FALSE),"")</f>
        <v/>
      </c>
      <c r="C78" s="168"/>
      <c r="D78" s="168"/>
      <c r="E78" s="168"/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181"/>
      <c r="Q78" s="6"/>
    </row>
    <row r="79" spans="1:17" x14ac:dyDescent="0.25">
      <c r="A79" s="172"/>
      <c r="B79" s="168" t="str">
        <f>IFERROR(VLOOKUP(A79,TERCEROS[],3,FALSE),"")</f>
        <v/>
      </c>
      <c r="C79" s="168"/>
      <c r="D79" s="168"/>
      <c r="E79" s="168"/>
      <c r="F79" s="168"/>
      <c r="G79" s="168"/>
      <c r="H79" s="168"/>
      <c r="I79" s="168"/>
      <c r="J79" s="168"/>
      <c r="K79" s="168"/>
      <c r="L79" s="168"/>
      <c r="M79" s="168"/>
      <c r="N79" s="168"/>
      <c r="O79" s="168"/>
      <c r="P79" s="181"/>
      <c r="Q79" s="6"/>
    </row>
    <row r="80" spans="1:17" x14ac:dyDescent="0.25">
      <c r="A80" s="172"/>
      <c r="B80" s="168" t="str">
        <f>IFERROR(VLOOKUP(A80,TERCEROS[],3,FALSE),"")</f>
        <v/>
      </c>
      <c r="C80" s="168"/>
      <c r="D80" s="168"/>
      <c r="E80" s="168"/>
      <c r="F80" s="168"/>
      <c r="G80" s="168"/>
      <c r="H80" s="168"/>
      <c r="I80" s="168"/>
      <c r="J80" s="168"/>
      <c r="K80" s="168"/>
      <c r="L80" s="168"/>
      <c r="M80" s="168"/>
      <c r="N80" s="168"/>
      <c r="O80" s="168"/>
      <c r="P80" s="181"/>
      <c r="Q80" s="6"/>
    </row>
    <row r="81" spans="1:17" x14ac:dyDescent="0.25">
      <c r="A81" s="172"/>
      <c r="B81" s="168" t="str">
        <f>IFERROR(VLOOKUP(A81,TERCEROS[],3,FALSE),"")</f>
        <v/>
      </c>
      <c r="C81" s="168"/>
      <c r="D81" s="168"/>
      <c r="E81" s="168"/>
      <c r="F81" s="168"/>
      <c r="G81" s="168"/>
      <c r="H81" s="168"/>
      <c r="I81" s="168"/>
      <c r="J81" s="168"/>
      <c r="K81" s="168"/>
      <c r="L81" s="168"/>
      <c r="M81" s="168"/>
      <c r="N81" s="168"/>
      <c r="O81" s="168"/>
      <c r="P81" s="181"/>
      <c r="Q81" s="6"/>
    </row>
    <row r="82" spans="1:17" x14ac:dyDescent="0.25">
      <c r="A82" s="172"/>
      <c r="B82" s="168" t="str">
        <f>IFERROR(VLOOKUP(A82,TERCEROS[],3,FALSE),"")</f>
        <v/>
      </c>
      <c r="C82" s="168"/>
      <c r="D82" s="168"/>
      <c r="E82" s="168"/>
      <c r="F82" s="168"/>
      <c r="G82" s="168"/>
      <c r="H82" s="168"/>
      <c r="I82" s="168"/>
      <c r="J82" s="168"/>
      <c r="K82" s="168"/>
      <c r="L82" s="168"/>
      <c r="M82" s="168"/>
      <c r="N82" s="168"/>
      <c r="O82" s="168"/>
      <c r="P82" s="181"/>
      <c r="Q82" s="6"/>
    </row>
    <row r="83" spans="1:17" x14ac:dyDescent="0.25">
      <c r="A83" s="172"/>
      <c r="B83" s="168" t="str">
        <f>IFERROR(VLOOKUP(A83,TERCEROS[],3,FALSE),"")</f>
        <v/>
      </c>
      <c r="C83" s="168"/>
      <c r="D83" s="168"/>
      <c r="E83" s="168"/>
      <c r="F83" s="168"/>
      <c r="G83" s="168"/>
      <c r="H83" s="168"/>
      <c r="I83" s="168"/>
      <c r="J83" s="168"/>
      <c r="K83" s="168"/>
      <c r="L83" s="168"/>
      <c r="M83" s="168"/>
      <c r="N83" s="168"/>
      <c r="O83" s="168"/>
      <c r="P83" s="181"/>
      <c r="Q83" s="6"/>
    </row>
    <row r="84" spans="1:17" x14ac:dyDescent="0.25">
      <c r="A84" s="172"/>
      <c r="B84" s="168" t="str">
        <f>IFERROR(VLOOKUP(A84,TERCEROS[],3,FALSE),"")</f>
        <v/>
      </c>
      <c r="C84" s="168"/>
      <c r="D84" s="168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81"/>
      <c r="Q84" s="6"/>
    </row>
    <row r="85" spans="1:17" x14ac:dyDescent="0.25">
      <c r="A85" s="172"/>
      <c r="B85" s="168" t="str">
        <f>IFERROR(VLOOKUP(A85,TERCEROS[],3,FALSE),"")</f>
        <v/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81"/>
      <c r="Q85" s="6"/>
    </row>
    <row r="86" spans="1:17" x14ac:dyDescent="0.25">
      <c r="A86" s="172"/>
      <c r="B86" s="168" t="str">
        <f>IFERROR(VLOOKUP(A86,TERCEROS[],3,FALSE),"")</f>
        <v/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81"/>
      <c r="Q86" s="6"/>
    </row>
    <row r="87" spans="1:17" x14ac:dyDescent="0.25">
      <c r="A87" s="172"/>
      <c r="B87" s="168" t="str">
        <f>IFERROR(VLOOKUP(A87,TERCEROS[],3,FALSE),"")</f>
        <v/>
      </c>
      <c r="C87" s="168"/>
      <c r="D87" s="168"/>
      <c r="E87" s="168"/>
      <c r="F87" s="168"/>
      <c r="G87" s="168"/>
      <c r="H87" s="168"/>
      <c r="I87" s="168"/>
      <c r="J87" s="168"/>
      <c r="K87" s="168"/>
      <c r="L87" s="168"/>
      <c r="M87" s="168"/>
      <c r="N87" s="168"/>
      <c r="O87" s="168"/>
      <c r="P87" s="181"/>
      <c r="Q87" s="6"/>
    </row>
    <row r="88" spans="1:17" x14ac:dyDescent="0.25">
      <c r="A88" s="172"/>
      <c r="B88" s="168" t="str">
        <f>IFERROR(VLOOKUP(A88,TERCEROS[],3,FALSE),"")</f>
        <v/>
      </c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81"/>
      <c r="Q88" s="6"/>
    </row>
    <row r="89" spans="1:17" x14ac:dyDescent="0.25">
      <c r="A89" s="172"/>
      <c r="B89" s="168" t="str">
        <f>IFERROR(VLOOKUP(A89,TERCEROS[],3,FALSE),"")</f>
        <v/>
      </c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81"/>
      <c r="Q89" s="6"/>
    </row>
    <row r="90" spans="1:17" x14ac:dyDescent="0.25">
      <c r="A90" s="172"/>
      <c r="B90" s="168" t="str">
        <f>IFERROR(VLOOKUP(A90,TERCEROS[],3,FALSE),"")</f>
        <v/>
      </c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81"/>
      <c r="Q90" s="6"/>
    </row>
    <row r="91" spans="1:17" x14ac:dyDescent="0.25">
      <c r="A91" s="172"/>
      <c r="B91" s="168" t="str">
        <f>IFERROR(VLOOKUP(A91,TERCEROS[],3,FALSE),"")</f>
        <v/>
      </c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81"/>
      <c r="Q91" s="6"/>
    </row>
    <row r="92" spans="1:17" x14ac:dyDescent="0.25">
      <c r="A92" s="172"/>
      <c r="B92" s="168" t="str">
        <f>IFERROR(VLOOKUP(A92,TERCEROS[],3,FALSE),"")</f>
        <v/>
      </c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81"/>
      <c r="Q92" s="6"/>
    </row>
    <row r="93" spans="1:17" x14ac:dyDescent="0.25">
      <c r="A93" s="172"/>
      <c r="B93" s="168" t="str">
        <f>IFERROR(VLOOKUP(A93,TERCEROS[],3,FALSE),"")</f>
        <v/>
      </c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81"/>
      <c r="Q93" s="6"/>
    </row>
    <row r="94" spans="1:17" x14ac:dyDescent="0.25">
      <c r="A94" s="172"/>
      <c r="B94" s="168" t="str">
        <f>IFERROR(VLOOKUP(A94,TERCEROS[],3,FALSE),"")</f>
        <v/>
      </c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81"/>
      <c r="Q94" s="6"/>
    </row>
    <row r="95" spans="1:17" x14ac:dyDescent="0.25">
      <c r="A95" s="172"/>
      <c r="B95" s="168" t="str">
        <f>IFERROR(VLOOKUP(A95,TERCEROS[],3,FALSE),"")</f>
        <v/>
      </c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81"/>
      <c r="Q95" s="6"/>
    </row>
    <row r="96" spans="1:17" x14ac:dyDescent="0.25">
      <c r="A96" s="172"/>
      <c r="B96" s="168" t="str">
        <f>IFERROR(VLOOKUP(A96,TERCEROS[],3,FALSE),"")</f>
        <v/>
      </c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81"/>
      <c r="Q96" s="6"/>
    </row>
    <row r="97" spans="1:17" x14ac:dyDescent="0.25">
      <c r="A97" s="172"/>
      <c r="B97" s="168" t="str">
        <f>IFERROR(VLOOKUP(A97,TERCEROS[],3,FALSE),"")</f>
        <v/>
      </c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81"/>
      <c r="Q97" s="6"/>
    </row>
    <row r="98" spans="1:17" x14ac:dyDescent="0.25">
      <c r="A98" s="172"/>
      <c r="B98" s="168" t="str">
        <f>IFERROR(VLOOKUP(A98,TERCEROS[],3,FALSE),"")</f>
        <v/>
      </c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81"/>
      <c r="Q98" s="6"/>
    </row>
    <row r="99" spans="1:17" x14ac:dyDescent="0.25">
      <c r="A99" s="172"/>
      <c r="B99" s="168" t="str">
        <f>IFERROR(VLOOKUP(A99,TERCEROS[],3,FALSE),"")</f>
        <v/>
      </c>
      <c r="C99" s="168"/>
      <c r="D99" s="168"/>
      <c r="E99" s="168"/>
      <c r="F99" s="168"/>
      <c r="G99" s="168"/>
      <c r="H99" s="168"/>
      <c r="I99" s="168"/>
      <c r="J99" s="168"/>
      <c r="K99" s="168"/>
      <c r="L99" s="168"/>
      <c r="M99" s="168"/>
      <c r="N99" s="168"/>
      <c r="O99" s="168"/>
      <c r="P99" s="181"/>
      <c r="Q99" s="6"/>
    </row>
    <row r="100" spans="1:17" x14ac:dyDescent="0.25">
      <c r="A100" s="172"/>
      <c r="B100" s="168" t="str">
        <f>IFERROR(VLOOKUP(A100,TERCEROS[],3,FALSE),"")</f>
        <v/>
      </c>
      <c r="C100" s="168"/>
      <c r="D100" s="168"/>
      <c r="E100" s="168"/>
      <c r="F100" s="168"/>
      <c r="G100" s="168"/>
      <c r="H100" s="168"/>
      <c r="I100" s="168"/>
      <c r="J100" s="168"/>
      <c r="K100" s="168"/>
      <c r="L100" s="168"/>
      <c r="M100" s="168"/>
      <c r="N100" s="168"/>
      <c r="O100" s="168"/>
      <c r="P100" s="181"/>
      <c r="Q100" s="6"/>
    </row>
    <row r="101" spans="1:17" x14ac:dyDescent="0.25">
      <c r="A101" s="172"/>
      <c r="B101" s="168" t="str">
        <f>IFERROR(VLOOKUP(A101,TERCEROS[],3,FALSE),"")</f>
        <v/>
      </c>
      <c r="C101" s="168"/>
      <c r="D101" s="168"/>
      <c r="E101" s="168"/>
      <c r="F101" s="168"/>
      <c r="G101" s="168"/>
      <c r="H101" s="168"/>
      <c r="I101" s="168"/>
      <c r="J101" s="168"/>
      <c r="K101" s="168"/>
      <c r="L101" s="168"/>
      <c r="M101" s="168"/>
      <c r="N101" s="168"/>
      <c r="O101" s="168"/>
      <c r="P101" s="181"/>
      <c r="Q101" s="6"/>
    </row>
    <row r="102" spans="1:17" x14ac:dyDescent="0.25">
      <c r="A102" s="172"/>
      <c r="B102" s="168" t="str">
        <f>IFERROR(VLOOKUP(A102,TERCEROS[],3,FALSE),"")</f>
        <v/>
      </c>
      <c r="C102" s="168"/>
      <c r="D102" s="168"/>
      <c r="E102" s="168"/>
      <c r="F102" s="168"/>
      <c r="G102" s="168"/>
      <c r="H102" s="168"/>
      <c r="I102" s="168"/>
      <c r="J102" s="168"/>
      <c r="K102" s="168"/>
      <c r="L102" s="168"/>
      <c r="M102" s="168"/>
      <c r="N102" s="168"/>
      <c r="O102" s="168"/>
      <c r="P102" s="181"/>
      <c r="Q102" s="6"/>
    </row>
    <row r="103" spans="1:17" x14ac:dyDescent="0.25">
      <c r="A103" s="172"/>
      <c r="B103" s="168" t="str">
        <f>IFERROR(VLOOKUP(A103,TERCEROS[],3,FALSE),"")</f>
        <v/>
      </c>
      <c r="C103" s="168"/>
      <c r="D103" s="168"/>
      <c r="E103" s="168"/>
      <c r="F103" s="168"/>
      <c r="G103" s="168"/>
      <c r="H103" s="168"/>
      <c r="I103" s="168"/>
      <c r="J103" s="168"/>
      <c r="K103" s="168"/>
      <c r="L103" s="168"/>
      <c r="M103" s="168"/>
      <c r="N103" s="168"/>
      <c r="O103" s="168"/>
      <c r="P103" s="181"/>
      <c r="Q103" s="6"/>
    </row>
    <row r="104" spans="1:17" x14ac:dyDescent="0.25">
      <c r="A104" s="172"/>
      <c r="B104" s="168" t="str">
        <f>IFERROR(VLOOKUP(A104,TERCEROS[],3,FALSE),"")</f>
        <v/>
      </c>
      <c r="C104" s="168"/>
      <c r="D104" s="168"/>
      <c r="E104" s="168"/>
      <c r="F104" s="168"/>
      <c r="G104" s="168"/>
      <c r="H104" s="168"/>
      <c r="I104" s="168"/>
      <c r="J104" s="168"/>
      <c r="K104" s="168"/>
      <c r="L104" s="168"/>
      <c r="M104" s="168"/>
      <c r="N104" s="168"/>
      <c r="O104" s="168"/>
      <c r="P104" s="181"/>
      <c r="Q104" s="6"/>
    </row>
    <row r="105" spans="1:17" x14ac:dyDescent="0.25">
      <c r="A105" s="172"/>
      <c r="B105" s="168" t="str">
        <f>IFERROR(VLOOKUP(A105,TERCEROS[],3,FALSE),"")</f>
        <v/>
      </c>
      <c r="C105" s="168"/>
      <c r="D105" s="168"/>
      <c r="E105" s="168"/>
      <c r="F105" s="168"/>
      <c r="G105" s="168"/>
      <c r="H105" s="168"/>
      <c r="I105" s="168"/>
      <c r="J105" s="168"/>
      <c r="K105" s="168"/>
      <c r="L105" s="168"/>
      <c r="M105" s="168"/>
      <c r="N105" s="168"/>
      <c r="O105" s="168"/>
      <c r="P105" s="181"/>
      <c r="Q105" s="6"/>
    </row>
    <row r="106" spans="1:17" x14ac:dyDescent="0.25">
      <c r="A106" s="172"/>
      <c r="B106" s="168" t="str">
        <f>IFERROR(VLOOKUP(A106,TERCEROS[],3,FALSE),"")</f>
        <v/>
      </c>
      <c r="C106" s="168"/>
      <c r="D106" s="168"/>
      <c r="E106" s="168"/>
      <c r="F106" s="168"/>
      <c r="G106" s="168"/>
      <c r="H106" s="168"/>
      <c r="I106" s="168"/>
      <c r="J106" s="168"/>
      <c r="K106" s="168"/>
      <c r="L106" s="168"/>
      <c r="M106" s="168"/>
      <c r="N106" s="168"/>
      <c r="O106" s="168"/>
      <c r="P106" s="181"/>
      <c r="Q106" s="6"/>
    </row>
    <row r="107" spans="1:17" x14ac:dyDescent="0.25">
      <c r="A107" s="172"/>
      <c r="B107" s="168" t="str">
        <f>IFERROR(VLOOKUP(A107,TERCEROS[],3,FALSE),"")</f>
        <v/>
      </c>
      <c r="C107" s="168"/>
      <c r="D107" s="168"/>
      <c r="E107" s="168"/>
      <c r="F107" s="168"/>
      <c r="G107" s="168"/>
      <c r="H107" s="168"/>
      <c r="I107" s="168"/>
      <c r="J107" s="168"/>
      <c r="K107" s="168"/>
      <c r="L107" s="168"/>
      <c r="M107" s="168"/>
      <c r="N107" s="168"/>
      <c r="O107" s="168"/>
      <c r="P107" s="181"/>
      <c r="Q107" s="6"/>
    </row>
    <row r="108" spans="1:17" x14ac:dyDescent="0.25">
      <c r="A108" s="172"/>
      <c r="B108" s="168" t="str">
        <f>IFERROR(VLOOKUP(A108,TERCEROS[],3,FALSE),"")</f>
        <v/>
      </c>
      <c r="C108" s="168"/>
      <c r="D108" s="168"/>
      <c r="E108" s="168"/>
      <c r="F108" s="168"/>
      <c r="G108" s="168"/>
      <c r="H108" s="168"/>
      <c r="I108" s="168"/>
      <c r="J108" s="168"/>
      <c r="K108" s="168"/>
      <c r="L108" s="168"/>
      <c r="M108" s="168"/>
      <c r="N108" s="168"/>
      <c r="O108" s="168"/>
      <c r="P108" s="181"/>
      <c r="Q108" s="6"/>
    </row>
    <row r="109" spans="1:17" x14ac:dyDescent="0.25">
      <c r="A109" s="172"/>
      <c r="B109" s="168" t="str">
        <f>IFERROR(VLOOKUP(A109,TERCEROS[],3,FALSE),"")</f>
        <v/>
      </c>
      <c r="C109" s="168"/>
      <c r="D109" s="168"/>
      <c r="E109" s="168"/>
      <c r="F109" s="168"/>
      <c r="G109" s="168"/>
      <c r="H109" s="168"/>
      <c r="I109" s="168"/>
      <c r="J109" s="168"/>
      <c r="K109" s="168"/>
      <c r="L109" s="168"/>
      <c r="M109" s="168"/>
      <c r="N109" s="168"/>
      <c r="O109" s="168"/>
      <c r="P109" s="181"/>
      <c r="Q109" s="6"/>
    </row>
    <row r="110" spans="1:17" x14ac:dyDescent="0.25">
      <c r="A110" s="172"/>
      <c r="B110" s="168" t="str">
        <f>IFERROR(VLOOKUP(A110,TERCEROS[],3,FALSE),"")</f>
        <v/>
      </c>
      <c r="C110" s="168"/>
      <c r="D110" s="168"/>
      <c r="E110" s="168"/>
      <c r="F110" s="168"/>
      <c r="G110" s="168"/>
      <c r="H110" s="168"/>
      <c r="I110" s="168"/>
      <c r="J110" s="168"/>
      <c r="K110" s="168"/>
      <c r="L110" s="168"/>
      <c r="M110" s="168"/>
      <c r="N110" s="168"/>
      <c r="O110" s="168"/>
      <c r="P110" s="181"/>
      <c r="Q110" s="6"/>
    </row>
    <row r="111" spans="1:17" x14ac:dyDescent="0.25">
      <c r="A111" s="172"/>
      <c r="B111" s="168" t="str">
        <f>IFERROR(VLOOKUP(A111,TERCEROS[],3,FALSE),"")</f>
        <v/>
      </c>
      <c r="C111" s="168"/>
      <c r="D111" s="168"/>
      <c r="E111" s="168"/>
      <c r="F111" s="168"/>
      <c r="G111" s="168"/>
      <c r="H111" s="168"/>
      <c r="I111" s="168"/>
      <c r="J111" s="168"/>
      <c r="K111" s="168"/>
      <c r="L111" s="168"/>
      <c r="M111" s="168"/>
      <c r="N111" s="168"/>
      <c r="O111" s="168"/>
      <c r="P111" s="181"/>
      <c r="Q111" s="6"/>
    </row>
    <row r="112" spans="1:17" x14ac:dyDescent="0.25">
      <c r="A112" s="172"/>
      <c r="B112" s="168" t="str">
        <f>IFERROR(VLOOKUP(A112,TERCEROS[],3,FALSE),"")</f>
        <v/>
      </c>
      <c r="C112" s="168"/>
      <c r="D112" s="168"/>
      <c r="E112" s="168"/>
      <c r="F112" s="168"/>
      <c r="G112" s="168"/>
      <c r="H112" s="168"/>
      <c r="I112" s="168"/>
      <c r="J112" s="168"/>
      <c r="K112" s="168"/>
      <c r="L112" s="168"/>
      <c r="M112" s="168"/>
      <c r="N112" s="168"/>
      <c r="O112" s="168"/>
      <c r="P112" s="181"/>
      <c r="Q112" s="6"/>
    </row>
    <row r="113" spans="1:17" x14ac:dyDescent="0.25">
      <c r="A113" s="172"/>
      <c r="B113" s="168" t="str">
        <f>IFERROR(VLOOKUP(A113,TERCEROS[],3,FALSE),"")</f>
        <v/>
      </c>
      <c r="C113" s="168"/>
      <c r="D113" s="168"/>
      <c r="E113" s="168"/>
      <c r="F113" s="168"/>
      <c r="G113" s="168"/>
      <c r="H113" s="168"/>
      <c r="I113" s="168"/>
      <c r="J113" s="168"/>
      <c r="K113" s="168"/>
      <c r="L113" s="168"/>
      <c r="M113" s="168"/>
      <c r="N113" s="168"/>
      <c r="O113" s="168"/>
      <c r="P113" s="181"/>
      <c r="Q113" s="6"/>
    </row>
    <row r="114" spans="1:17" x14ac:dyDescent="0.25">
      <c r="A114" s="172"/>
      <c r="B114" s="168" t="str">
        <f>IFERROR(VLOOKUP(A114,TERCEROS[],3,FALSE),"")</f>
        <v/>
      </c>
      <c r="C114" s="168"/>
      <c r="D114" s="168"/>
      <c r="E114" s="168"/>
      <c r="F114" s="168"/>
      <c r="G114" s="168"/>
      <c r="H114" s="168"/>
      <c r="I114" s="168"/>
      <c r="J114" s="168"/>
      <c r="K114" s="168"/>
      <c r="L114" s="168"/>
      <c r="M114" s="168"/>
      <c r="N114" s="168"/>
      <c r="O114" s="168"/>
      <c r="P114" s="181"/>
      <c r="Q114" s="6"/>
    </row>
    <row r="115" spans="1:17" x14ac:dyDescent="0.25">
      <c r="A115" s="172"/>
      <c r="B115" s="168" t="str">
        <f>IFERROR(VLOOKUP(A115,TERCEROS[],3,FALSE),"")</f>
        <v/>
      </c>
      <c r="C115" s="168"/>
      <c r="D115" s="168"/>
      <c r="E115" s="168"/>
      <c r="F115" s="168"/>
      <c r="G115" s="168"/>
      <c r="H115" s="168"/>
      <c r="I115" s="168"/>
      <c r="J115" s="168"/>
      <c r="K115" s="168"/>
      <c r="L115" s="168"/>
      <c r="M115" s="168"/>
      <c r="N115" s="168"/>
      <c r="O115" s="168"/>
      <c r="P115" s="181"/>
      <c r="Q115" s="6"/>
    </row>
    <row r="116" spans="1:17" x14ac:dyDescent="0.25">
      <c r="A116" s="172"/>
      <c r="B116" s="168" t="str">
        <f>IFERROR(VLOOKUP(A116,TERCEROS[],3,FALSE),"")</f>
        <v/>
      </c>
      <c r="C116" s="168"/>
      <c r="D116" s="168"/>
      <c r="E116" s="168"/>
      <c r="F116" s="168"/>
      <c r="G116" s="168"/>
      <c r="H116" s="168"/>
      <c r="I116" s="168"/>
      <c r="J116" s="168"/>
      <c r="K116" s="168"/>
      <c r="L116" s="168"/>
      <c r="M116" s="168"/>
      <c r="N116" s="168"/>
      <c r="O116" s="168"/>
      <c r="P116" s="181"/>
      <c r="Q116" s="6"/>
    </row>
    <row r="117" spans="1:17" x14ac:dyDescent="0.25">
      <c r="A117" s="172"/>
      <c r="B117" s="168" t="str">
        <f>IFERROR(VLOOKUP(A117,TERCEROS[],3,FALSE),"")</f>
        <v/>
      </c>
      <c r="C117" s="168"/>
      <c r="D117" s="168"/>
      <c r="E117" s="168"/>
      <c r="F117" s="168"/>
      <c r="G117" s="168"/>
      <c r="H117" s="168"/>
      <c r="I117" s="168"/>
      <c r="J117" s="168"/>
      <c r="K117" s="168"/>
      <c r="L117" s="168"/>
      <c r="M117" s="168"/>
      <c r="N117" s="168"/>
      <c r="O117" s="168"/>
      <c r="P117" s="181"/>
      <c r="Q117" s="6"/>
    </row>
    <row r="118" spans="1:17" x14ac:dyDescent="0.25">
      <c r="A118" s="172"/>
      <c r="B118" s="168" t="str">
        <f>IFERROR(VLOOKUP(A118,TERCEROS[],3,FALSE),"")</f>
        <v/>
      </c>
      <c r="C118" s="168"/>
      <c r="D118" s="168"/>
      <c r="E118" s="168"/>
      <c r="F118" s="168"/>
      <c r="G118" s="168"/>
      <c r="H118" s="168"/>
      <c r="I118" s="168"/>
      <c r="J118" s="168"/>
      <c r="K118" s="168"/>
      <c r="L118" s="168"/>
      <c r="M118" s="168"/>
      <c r="N118" s="168"/>
      <c r="O118" s="168"/>
      <c r="P118" s="181"/>
      <c r="Q118" s="6"/>
    </row>
    <row r="119" spans="1:17" x14ac:dyDescent="0.25">
      <c r="A119" s="172"/>
      <c r="B119" s="168" t="str">
        <f>IFERROR(VLOOKUP(A119,TERCEROS[],3,FALSE),"")</f>
        <v/>
      </c>
      <c r="C119" s="168"/>
      <c r="D119" s="168"/>
      <c r="E119" s="168"/>
      <c r="F119" s="168"/>
      <c r="G119" s="168"/>
      <c r="H119" s="168"/>
      <c r="I119" s="168"/>
      <c r="J119" s="168"/>
      <c r="K119" s="168"/>
      <c r="L119" s="168"/>
      <c r="M119" s="168"/>
      <c r="N119" s="168"/>
      <c r="O119" s="168"/>
      <c r="P119" s="181"/>
      <c r="Q119" s="6"/>
    </row>
    <row r="120" spans="1:17" x14ac:dyDescent="0.25">
      <c r="A120" s="172"/>
      <c r="B120" s="168" t="str">
        <f>IFERROR(VLOOKUP(A120,TERCEROS[],3,FALSE),"")</f>
        <v/>
      </c>
      <c r="C120" s="168"/>
      <c r="D120" s="168"/>
      <c r="E120" s="168"/>
      <c r="F120" s="168"/>
      <c r="G120" s="168"/>
      <c r="H120" s="168"/>
      <c r="I120" s="168"/>
      <c r="J120" s="168"/>
      <c r="K120" s="168"/>
      <c r="L120" s="168"/>
      <c r="M120" s="168"/>
      <c r="N120" s="168"/>
      <c r="O120" s="168"/>
      <c r="P120" s="181"/>
      <c r="Q120" s="6"/>
    </row>
    <row r="121" spans="1:17" x14ac:dyDescent="0.25">
      <c r="A121" s="172"/>
      <c r="B121" s="168" t="str">
        <f>IFERROR(VLOOKUP(A121,TERCEROS[],3,FALSE),"")</f>
        <v/>
      </c>
      <c r="C121" s="168"/>
      <c r="D121" s="168"/>
      <c r="E121" s="168"/>
      <c r="F121" s="168"/>
      <c r="G121" s="168"/>
      <c r="H121" s="168"/>
      <c r="I121" s="168"/>
      <c r="J121" s="168"/>
      <c r="K121" s="168"/>
      <c r="L121" s="168"/>
      <c r="M121" s="168"/>
      <c r="N121" s="168"/>
      <c r="O121" s="168"/>
      <c r="P121" s="181"/>
      <c r="Q121" s="6"/>
    </row>
    <row r="122" spans="1:17" x14ac:dyDescent="0.25">
      <c r="A122" s="172"/>
      <c r="B122" s="168" t="str">
        <f>IFERROR(VLOOKUP(A122,TERCEROS[],3,FALSE),"")</f>
        <v/>
      </c>
      <c r="C122" s="168"/>
      <c r="D122" s="168"/>
      <c r="E122" s="168"/>
      <c r="F122" s="168"/>
      <c r="G122" s="168"/>
      <c r="H122" s="168"/>
      <c r="I122" s="168"/>
      <c r="J122" s="168"/>
      <c r="K122" s="168"/>
      <c r="L122" s="168"/>
      <c r="M122" s="168"/>
      <c r="N122" s="168"/>
      <c r="O122" s="168"/>
      <c r="P122" s="181"/>
      <c r="Q122" s="6"/>
    </row>
    <row r="123" spans="1:17" x14ac:dyDescent="0.25">
      <c r="A123" s="172"/>
      <c r="B123" s="168" t="str">
        <f>IFERROR(VLOOKUP(A123,TERCEROS[],3,FALSE),"")</f>
        <v/>
      </c>
      <c r="C123" s="168"/>
      <c r="D123" s="168"/>
      <c r="E123" s="168"/>
      <c r="F123" s="168"/>
      <c r="G123" s="168"/>
      <c r="H123" s="168"/>
      <c r="I123" s="168"/>
      <c r="J123" s="168"/>
      <c r="K123" s="168"/>
      <c r="L123" s="168"/>
      <c r="M123" s="168"/>
      <c r="N123" s="168"/>
      <c r="O123" s="168"/>
      <c r="P123" s="181"/>
      <c r="Q123" s="6"/>
    </row>
    <row r="124" spans="1:17" x14ac:dyDescent="0.25">
      <c r="A124" s="172"/>
      <c r="B124" s="168" t="str">
        <f>IFERROR(VLOOKUP(A124,TERCEROS[],3,FALSE),"")</f>
        <v/>
      </c>
      <c r="C124" s="168"/>
      <c r="D124" s="168"/>
      <c r="E124" s="168"/>
      <c r="F124" s="168"/>
      <c r="G124" s="168"/>
      <c r="H124" s="168"/>
      <c r="I124" s="168"/>
      <c r="J124" s="168"/>
      <c r="K124" s="168"/>
      <c r="L124" s="168"/>
      <c r="M124" s="168"/>
      <c r="N124" s="168"/>
      <c r="O124" s="168"/>
      <c r="P124" s="181"/>
      <c r="Q124" s="6"/>
    </row>
    <row r="125" spans="1:17" x14ac:dyDescent="0.25">
      <c r="A125" s="172"/>
      <c r="B125" s="168" t="str">
        <f>IFERROR(VLOOKUP(A125,TERCEROS[],3,FALSE),"")</f>
        <v/>
      </c>
      <c r="C125" s="168"/>
      <c r="D125" s="168"/>
      <c r="E125" s="168"/>
      <c r="F125" s="168"/>
      <c r="G125" s="168"/>
      <c r="H125" s="168"/>
      <c r="I125" s="168"/>
      <c r="J125" s="168"/>
      <c r="K125" s="168"/>
      <c r="L125" s="168"/>
      <c r="M125" s="168"/>
      <c r="N125" s="168"/>
      <c r="O125" s="168"/>
      <c r="P125" s="181"/>
      <c r="Q125" s="6"/>
    </row>
    <row r="126" spans="1:17" x14ac:dyDescent="0.25">
      <c r="A126" s="172"/>
      <c r="B126" s="168" t="str">
        <f>IFERROR(VLOOKUP(A126,TERCEROS[],3,FALSE),"")</f>
        <v/>
      </c>
      <c r="C126" s="168"/>
      <c r="D126" s="168"/>
      <c r="E126" s="168"/>
      <c r="F126" s="168"/>
      <c r="G126" s="168"/>
      <c r="H126" s="168"/>
      <c r="I126" s="168"/>
      <c r="J126" s="168"/>
      <c r="K126" s="168"/>
      <c r="L126" s="168"/>
      <c r="M126" s="168"/>
      <c r="N126" s="168"/>
      <c r="O126" s="168"/>
      <c r="P126" s="181"/>
      <c r="Q126" s="6"/>
    </row>
    <row r="127" spans="1:17" x14ac:dyDescent="0.25">
      <c r="A127" s="172"/>
      <c r="B127" s="168" t="str">
        <f>IFERROR(VLOOKUP(A127,TERCEROS[],3,FALSE),"")</f>
        <v/>
      </c>
      <c r="C127" s="168"/>
      <c r="D127" s="168"/>
      <c r="E127" s="168"/>
      <c r="F127" s="168"/>
      <c r="G127" s="168"/>
      <c r="H127" s="168"/>
      <c r="I127" s="168"/>
      <c r="J127" s="168"/>
      <c r="K127" s="168"/>
      <c r="L127" s="168"/>
      <c r="M127" s="168"/>
      <c r="N127" s="168"/>
      <c r="O127" s="168"/>
      <c r="P127" s="181"/>
      <c r="Q127" s="6"/>
    </row>
    <row r="128" spans="1:17" x14ac:dyDescent="0.25">
      <c r="A128" s="172"/>
      <c r="B128" s="168" t="str">
        <f>IFERROR(VLOOKUP(A128,TERCEROS[],3,FALSE),"")</f>
        <v/>
      </c>
      <c r="C128" s="168"/>
      <c r="D128" s="168"/>
      <c r="E128" s="168"/>
      <c r="F128" s="168"/>
      <c r="G128" s="168"/>
      <c r="H128" s="168"/>
      <c r="I128" s="168"/>
      <c r="J128" s="168"/>
      <c r="K128" s="168"/>
      <c r="L128" s="168"/>
      <c r="M128" s="168"/>
      <c r="N128" s="168"/>
      <c r="O128" s="168"/>
      <c r="P128" s="181"/>
      <c r="Q128" s="6"/>
    </row>
    <row r="129" spans="1:17" x14ac:dyDescent="0.25">
      <c r="A129" s="172"/>
      <c r="B129" s="168" t="str">
        <f>IFERROR(VLOOKUP(A129,TERCEROS[],3,FALSE),"")</f>
        <v/>
      </c>
      <c r="C129" s="168"/>
      <c r="D129" s="168"/>
      <c r="E129" s="168"/>
      <c r="F129" s="168"/>
      <c r="G129" s="168"/>
      <c r="H129" s="168"/>
      <c r="I129" s="168"/>
      <c r="J129" s="168"/>
      <c r="K129" s="168"/>
      <c r="L129" s="168"/>
      <c r="M129" s="168"/>
      <c r="N129" s="168"/>
      <c r="O129" s="168"/>
      <c r="P129" s="181"/>
      <c r="Q129" s="6"/>
    </row>
    <row r="130" spans="1:17" x14ac:dyDescent="0.25">
      <c r="A130" s="172"/>
      <c r="B130" s="168" t="str">
        <f>IFERROR(VLOOKUP(A130,TERCEROS[],3,FALSE),"")</f>
        <v/>
      </c>
      <c r="C130" s="168"/>
      <c r="D130" s="168"/>
      <c r="E130" s="168"/>
      <c r="F130" s="168"/>
      <c r="G130" s="168"/>
      <c r="H130" s="168"/>
      <c r="I130" s="168"/>
      <c r="J130" s="168"/>
      <c r="K130" s="168"/>
      <c r="L130" s="168"/>
      <c r="M130" s="168"/>
      <c r="N130" s="168"/>
      <c r="O130" s="168"/>
      <c r="P130" s="181"/>
      <c r="Q130" s="6"/>
    </row>
    <row r="131" spans="1:17" x14ac:dyDescent="0.25">
      <c r="A131" s="172"/>
      <c r="B131" s="168" t="str">
        <f>IFERROR(VLOOKUP(A131,TERCEROS[],3,FALSE),"")</f>
        <v/>
      </c>
      <c r="C131" s="168"/>
      <c r="D131" s="168"/>
      <c r="E131" s="168"/>
      <c r="F131" s="168"/>
      <c r="G131" s="168"/>
      <c r="H131" s="168"/>
      <c r="I131" s="168"/>
      <c r="J131" s="168"/>
      <c r="K131" s="168"/>
      <c r="L131" s="168"/>
      <c r="M131" s="168"/>
      <c r="N131" s="168"/>
      <c r="O131" s="168"/>
      <c r="P131" s="181"/>
      <c r="Q131" s="6"/>
    </row>
    <row r="132" spans="1:17" x14ac:dyDescent="0.25">
      <c r="A132" s="172"/>
      <c r="B132" s="168" t="str">
        <f>IFERROR(VLOOKUP(A132,TERCEROS[],3,FALSE),"")</f>
        <v/>
      </c>
      <c r="C132" s="168"/>
      <c r="D132" s="168"/>
      <c r="E132" s="168"/>
      <c r="F132" s="168"/>
      <c r="G132" s="168"/>
      <c r="H132" s="168"/>
      <c r="I132" s="168"/>
      <c r="J132" s="168"/>
      <c r="K132" s="168"/>
      <c r="L132" s="168"/>
      <c r="M132" s="168"/>
      <c r="N132" s="168"/>
      <c r="O132" s="168"/>
      <c r="P132" s="181"/>
      <c r="Q132" s="6"/>
    </row>
    <row r="133" spans="1:17" x14ac:dyDescent="0.25">
      <c r="A133" s="172"/>
      <c r="B133" s="168" t="str">
        <f>IFERROR(VLOOKUP(A133,TERCEROS[],3,FALSE),"")</f>
        <v/>
      </c>
      <c r="C133" s="168"/>
      <c r="D133" s="168"/>
      <c r="E133" s="168"/>
      <c r="F133" s="168"/>
      <c r="G133" s="168"/>
      <c r="H133" s="168"/>
      <c r="I133" s="168"/>
      <c r="J133" s="168"/>
      <c r="K133" s="168"/>
      <c r="L133" s="168"/>
      <c r="M133" s="168"/>
      <c r="N133" s="168"/>
      <c r="O133" s="168"/>
      <c r="P133" s="181"/>
      <c r="Q133" s="6"/>
    </row>
    <row r="134" spans="1:17" x14ac:dyDescent="0.25">
      <c r="A134" s="172"/>
      <c r="B134" s="168" t="str">
        <f>IFERROR(VLOOKUP(A134,TERCEROS[],3,FALSE),"")</f>
        <v/>
      </c>
      <c r="C134" s="168"/>
      <c r="D134" s="168"/>
      <c r="E134" s="168"/>
      <c r="F134" s="168"/>
      <c r="G134" s="168"/>
      <c r="H134" s="168"/>
      <c r="I134" s="168"/>
      <c r="J134" s="168"/>
      <c r="K134" s="168"/>
      <c r="L134" s="168"/>
      <c r="M134" s="168"/>
      <c r="N134" s="168"/>
      <c r="O134" s="168"/>
      <c r="P134" s="181"/>
      <c r="Q134" s="6"/>
    </row>
    <row r="135" spans="1:17" x14ac:dyDescent="0.25">
      <c r="A135" s="172"/>
      <c r="B135" s="168" t="str">
        <f>IFERROR(VLOOKUP(A135,TERCEROS[],3,FALSE),"")</f>
        <v/>
      </c>
      <c r="C135" s="168"/>
      <c r="D135" s="168"/>
      <c r="E135" s="168"/>
      <c r="F135" s="168"/>
      <c r="G135" s="168"/>
      <c r="H135" s="168"/>
      <c r="I135" s="168"/>
      <c r="J135" s="168"/>
      <c r="K135" s="168"/>
      <c r="L135" s="168"/>
      <c r="M135" s="168"/>
      <c r="N135" s="168"/>
      <c r="O135" s="168"/>
      <c r="P135" s="181"/>
      <c r="Q135" s="6"/>
    </row>
    <row r="136" spans="1:17" x14ac:dyDescent="0.25">
      <c r="A136" s="172"/>
      <c r="B136" s="168" t="str">
        <f>IFERROR(VLOOKUP(A136,TERCEROS[],3,FALSE),"")</f>
        <v/>
      </c>
      <c r="C136" s="168"/>
      <c r="D136" s="168"/>
      <c r="E136" s="168"/>
      <c r="F136" s="168"/>
      <c r="G136" s="168"/>
      <c r="H136" s="168"/>
      <c r="I136" s="168"/>
      <c r="J136" s="168"/>
      <c r="K136" s="168"/>
      <c r="L136" s="168"/>
      <c r="M136" s="168"/>
      <c r="N136" s="168"/>
      <c r="O136" s="168"/>
      <c r="P136" s="181"/>
      <c r="Q136" s="6"/>
    </row>
    <row r="137" spans="1:17" x14ac:dyDescent="0.25">
      <c r="A137" s="172"/>
      <c r="B137" s="168" t="str">
        <f>IFERROR(VLOOKUP(A137,TERCEROS[],3,FALSE),"")</f>
        <v/>
      </c>
      <c r="C137" s="168"/>
      <c r="D137" s="168"/>
      <c r="E137" s="168"/>
      <c r="F137" s="168"/>
      <c r="G137" s="168"/>
      <c r="H137" s="168"/>
      <c r="I137" s="168"/>
      <c r="J137" s="168"/>
      <c r="K137" s="168"/>
      <c r="L137" s="168"/>
      <c r="M137" s="168"/>
      <c r="N137" s="168"/>
      <c r="O137" s="168"/>
      <c r="P137" s="181"/>
      <c r="Q137" s="6"/>
    </row>
    <row r="138" spans="1:17" x14ac:dyDescent="0.25">
      <c r="A138" s="172"/>
      <c r="B138" s="168" t="str">
        <f>IFERROR(VLOOKUP(A138,TERCEROS[],3,FALSE),"")</f>
        <v/>
      </c>
      <c r="C138" s="168"/>
      <c r="D138" s="168"/>
      <c r="E138" s="168"/>
      <c r="F138" s="168"/>
      <c r="G138" s="168"/>
      <c r="H138" s="168"/>
      <c r="I138" s="168"/>
      <c r="J138" s="168"/>
      <c r="K138" s="168"/>
      <c r="L138" s="168"/>
      <c r="M138" s="168"/>
      <c r="N138" s="168"/>
      <c r="O138" s="168"/>
      <c r="P138" s="181"/>
      <c r="Q138" s="6"/>
    </row>
    <row r="139" spans="1:17" x14ac:dyDescent="0.25">
      <c r="A139" s="172"/>
      <c r="B139" s="168" t="str">
        <f>IFERROR(VLOOKUP(A139,TERCEROS[],3,FALSE),"")</f>
        <v/>
      </c>
      <c r="C139" s="168"/>
      <c r="D139" s="168"/>
      <c r="E139" s="168"/>
      <c r="F139" s="168"/>
      <c r="G139" s="168"/>
      <c r="H139" s="168"/>
      <c r="I139" s="168"/>
      <c r="J139" s="168"/>
      <c r="K139" s="168"/>
      <c r="L139" s="168"/>
      <c r="M139" s="168"/>
      <c r="N139" s="168"/>
      <c r="O139" s="168"/>
      <c r="P139" s="181"/>
      <c r="Q139" s="6"/>
    </row>
    <row r="140" spans="1:17" x14ac:dyDescent="0.25">
      <c r="A140" s="172"/>
      <c r="B140" s="168" t="str">
        <f>IFERROR(VLOOKUP(A140,TERCEROS[],3,FALSE),"")</f>
        <v/>
      </c>
      <c r="C140" s="168"/>
      <c r="D140" s="168"/>
      <c r="E140" s="168"/>
      <c r="F140" s="168"/>
      <c r="G140" s="168"/>
      <c r="H140" s="168"/>
      <c r="I140" s="168"/>
      <c r="J140" s="168"/>
      <c r="K140" s="168"/>
      <c r="L140" s="168"/>
      <c r="M140" s="168"/>
      <c r="N140" s="168"/>
      <c r="O140" s="168"/>
      <c r="P140" s="181"/>
      <c r="Q140" s="6"/>
    </row>
    <row r="141" spans="1:17" x14ac:dyDescent="0.25">
      <c r="A141" s="172"/>
      <c r="B141" s="168" t="str">
        <f>IFERROR(VLOOKUP(A141,TERCEROS[],3,FALSE),"")</f>
        <v/>
      </c>
      <c r="C141" s="168"/>
      <c r="D141" s="168"/>
      <c r="E141" s="168"/>
      <c r="F141" s="168"/>
      <c r="G141" s="168"/>
      <c r="H141" s="168"/>
      <c r="I141" s="168"/>
      <c r="J141" s="168"/>
      <c r="K141" s="168"/>
      <c r="L141" s="168"/>
      <c r="M141" s="168"/>
      <c r="N141" s="168"/>
      <c r="O141" s="168"/>
      <c r="P141" s="181"/>
      <c r="Q141" s="6"/>
    </row>
    <row r="142" spans="1:17" x14ac:dyDescent="0.25">
      <c r="A142" s="172"/>
      <c r="B142" s="168" t="str">
        <f>IFERROR(VLOOKUP(A142,TERCEROS[],3,FALSE),"")</f>
        <v/>
      </c>
      <c r="C142" s="168"/>
      <c r="D142" s="168"/>
      <c r="E142" s="168"/>
      <c r="F142" s="168"/>
      <c r="G142" s="168"/>
      <c r="H142" s="168"/>
      <c r="I142" s="168"/>
      <c r="J142" s="168"/>
      <c r="K142" s="168"/>
      <c r="L142" s="168"/>
      <c r="M142" s="168"/>
      <c r="N142" s="168"/>
      <c r="O142" s="168"/>
      <c r="P142" s="181"/>
      <c r="Q142" s="6"/>
    </row>
    <row r="143" spans="1:17" x14ac:dyDescent="0.25">
      <c r="A143" s="172"/>
      <c r="B143" s="168" t="str">
        <f>IFERROR(VLOOKUP(A143,TERCEROS[],3,FALSE),"")</f>
        <v/>
      </c>
      <c r="C143" s="168"/>
      <c r="D143" s="168"/>
      <c r="E143" s="168"/>
      <c r="F143" s="168"/>
      <c r="G143" s="168"/>
      <c r="H143" s="168"/>
      <c r="I143" s="168"/>
      <c r="J143" s="168"/>
      <c r="K143" s="168"/>
      <c r="L143" s="168"/>
      <c r="M143" s="168"/>
      <c r="N143" s="168"/>
      <c r="O143" s="168"/>
      <c r="P143" s="181"/>
      <c r="Q143" s="6"/>
    </row>
    <row r="144" spans="1:17" x14ac:dyDescent="0.25">
      <c r="A144" s="172"/>
      <c r="B144" s="168" t="str">
        <f>IFERROR(VLOOKUP(A144,TERCEROS[],3,FALSE),"")</f>
        <v/>
      </c>
      <c r="C144" s="168"/>
      <c r="D144" s="168"/>
      <c r="E144" s="168"/>
      <c r="F144" s="168"/>
      <c r="G144" s="168"/>
      <c r="H144" s="168"/>
      <c r="I144" s="168"/>
      <c r="J144" s="168"/>
      <c r="K144" s="168"/>
      <c r="L144" s="168"/>
      <c r="M144" s="168"/>
      <c r="N144" s="168"/>
      <c r="O144" s="168"/>
      <c r="P144" s="181"/>
      <c r="Q144" s="6"/>
    </row>
    <row r="145" spans="1:17" x14ac:dyDescent="0.25">
      <c r="A145" s="172"/>
      <c r="B145" s="168" t="str">
        <f>IFERROR(VLOOKUP(A145,TERCEROS[],3,FALSE),"")</f>
        <v/>
      </c>
      <c r="C145" s="168"/>
      <c r="D145" s="168"/>
      <c r="E145" s="168"/>
      <c r="F145" s="168"/>
      <c r="G145" s="168"/>
      <c r="H145" s="168"/>
      <c r="I145" s="168"/>
      <c r="J145" s="168"/>
      <c r="K145" s="168"/>
      <c r="L145" s="168"/>
      <c r="M145" s="168"/>
      <c r="N145" s="168"/>
      <c r="O145" s="168"/>
      <c r="P145" s="181"/>
      <c r="Q145" s="6"/>
    </row>
    <row r="146" spans="1:17" x14ac:dyDescent="0.25">
      <c r="A146" s="172"/>
      <c r="B146" s="168" t="str">
        <f>IFERROR(VLOOKUP(A146,TERCEROS[],3,FALSE),"")</f>
        <v/>
      </c>
      <c r="C146" s="168"/>
      <c r="D146" s="168"/>
      <c r="E146" s="168"/>
      <c r="F146" s="168"/>
      <c r="G146" s="168"/>
      <c r="H146" s="168"/>
      <c r="I146" s="168"/>
      <c r="J146" s="168"/>
      <c r="K146" s="168"/>
      <c r="L146" s="168"/>
      <c r="M146" s="168"/>
      <c r="N146" s="168"/>
      <c r="O146" s="168"/>
      <c r="P146" s="181"/>
      <c r="Q146" s="6"/>
    </row>
    <row r="147" spans="1:17" x14ac:dyDescent="0.25">
      <c r="A147" s="172"/>
      <c r="B147" s="168" t="str">
        <f>IFERROR(VLOOKUP(A147,TERCEROS[],3,FALSE),"")</f>
        <v/>
      </c>
      <c r="C147" s="168"/>
      <c r="D147" s="168"/>
      <c r="E147" s="168"/>
      <c r="F147" s="168"/>
      <c r="G147" s="168"/>
      <c r="H147" s="168"/>
      <c r="I147" s="168"/>
      <c r="J147" s="168"/>
      <c r="K147" s="168"/>
      <c r="L147" s="168"/>
      <c r="M147" s="168"/>
      <c r="N147" s="168"/>
      <c r="O147" s="168"/>
      <c r="P147" s="181"/>
      <c r="Q147" s="6"/>
    </row>
    <row r="148" spans="1:17" x14ac:dyDescent="0.25">
      <c r="A148" s="172"/>
      <c r="B148" s="168" t="str">
        <f>IFERROR(VLOOKUP(A148,TERCEROS[],3,FALSE),"")</f>
        <v/>
      </c>
      <c r="C148" s="168"/>
      <c r="D148" s="168"/>
      <c r="E148" s="168"/>
      <c r="F148" s="168"/>
      <c r="G148" s="168"/>
      <c r="H148" s="168"/>
      <c r="I148" s="168"/>
      <c r="J148" s="168"/>
      <c r="K148" s="168"/>
      <c r="L148" s="168"/>
      <c r="M148" s="168"/>
      <c r="N148" s="168"/>
      <c r="O148" s="168"/>
      <c r="P148" s="181"/>
      <c r="Q148" s="6"/>
    </row>
    <row r="149" spans="1:17" x14ac:dyDescent="0.25">
      <c r="A149" s="172"/>
      <c r="B149" s="168" t="str">
        <f>IFERROR(VLOOKUP(A149,TERCEROS[],3,FALSE),"")</f>
        <v/>
      </c>
      <c r="C149" s="168"/>
      <c r="D149" s="168"/>
      <c r="E149" s="168"/>
      <c r="F149" s="168"/>
      <c r="G149" s="168"/>
      <c r="H149" s="168"/>
      <c r="I149" s="168"/>
      <c r="J149" s="168"/>
      <c r="K149" s="168"/>
      <c r="L149" s="168"/>
      <c r="M149" s="168"/>
      <c r="N149" s="168"/>
      <c r="O149" s="168"/>
      <c r="P149" s="181"/>
      <c r="Q149" s="6"/>
    </row>
    <row r="150" spans="1:17" x14ac:dyDescent="0.25">
      <c r="A150" s="172"/>
      <c r="B150" s="168" t="str">
        <f>IFERROR(VLOOKUP(A150,TERCEROS[],3,FALSE),"")</f>
        <v/>
      </c>
      <c r="C150" s="168"/>
      <c r="D150" s="168"/>
      <c r="E150" s="168"/>
      <c r="F150" s="168"/>
      <c r="G150" s="168"/>
      <c r="H150" s="168"/>
      <c r="I150" s="168"/>
      <c r="J150" s="168"/>
      <c r="K150" s="168"/>
      <c r="L150" s="168"/>
      <c r="M150" s="168"/>
      <c r="N150" s="168"/>
      <c r="O150" s="168"/>
      <c r="P150" s="181"/>
      <c r="Q150" s="6"/>
    </row>
    <row r="151" spans="1:17" x14ac:dyDescent="0.25">
      <c r="A151" s="172"/>
      <c r="B151" s="168" t="str">
        <f>IFERROR(VLOOKUP(A151,TERCEROS[],3,FALSE),"")</f>
        <v/>
      </c>
      <c r="C151" s="168"/>
      <c r="D151" s="168"/>
      <c r="E151" s="168"/>
      <c r="F151" s="168"/>
      <c r="G151" s="168"/>
      <c r="H151" s="168"/>
      <c r="I151" s="168"/>
      <c r="J151" s="168"/>
      <c r="K151" s="168"/>
      <c r="L151" s="168"/>
      <c r="M151" s="168"/>
      <c r="N151" s="168"/>
      <c r="O151" s="168"/>
      <c r="P151" s="181"/>
      <c r="Q151" s="6"/>
    </row>
    <row r="152" spans="1:17" x14ac:dyDescent="0.25">
      <c r="A152" s="172"/>
      <c r="B152" s="168" t="str">
        <f>IFERROR(VLOOKUP(A152,TERCEROS[],3,FALSE),"")</f>
        <v/>
      </c>
      <c r="C152" s="168"/>
      <c r="D152" s="168"/>
      <c r="E152" s="168"/>
      <c r="F152" s="168"/>
      <c r="G152" s="168"/>
      <c r="H152" s="168"/>
      <c r="I152" s="168"/>
      <c r="J152" s="168"/>
      <c r="K152" s="168"/>
      <c r="L152" s="168"/>
      <c r="M152" s="168"/>
      <c r="N152" s="168"/>
      <c r="O152" s="168"/>
      <c r="P152" s="181"/>
      <c r="Q152" s="6"/>
    </row>
    <row r="153" spans="1:17" x14ac:dyDescent="0.25">
      <c r="A153" s="172"/>
      <c r="B153" s="168" t="str">
        <f>IFERROR(VLOOKUP(A153,TERCEROS[],3,FALSE),"")</f>
        <v/>
      </c>
      <c r="C153" s="168"/>
      <c r="D153" s="168"/>
      <c r="E153" s="168"/>
      <c r="F153" s="168"/>
      <c r="G153" s="168"/>
      <c r="H153" s="168"/>
      <c r="I153" s="168"/>
      <c r="J153" s="168"/>
      <c r="K153" s="168"/>
      <c r="L153" s="168"/>
      <c r="M153" s="168"/>
      <c r="N153" s="168"/>
      <c r="O153" s="168"/>
      <c r="P153" s="181"/>
      <c r="Q153" s="6"/>
    </row>
    <row r="154" spans="1:17" x14ac:dyDescent="0.25">
      <c r="A154" s="172"/>
      <c r="B154" s="168" t="str">
        <f>IFERROR(VLOOKUP(A154,TERCEROS[],3,FALSE),"")</f>
        <v/>
      </c>
      <c r="C154" s="168"/>
      <c r="D154" s="168"/>
      <c r="E154" s="168"/>
      <c r="F154" s="168"/>
      <c r="G154" s="168"/>
      <c r="H154" s="168"/>
      <c r="I154" s="168"/>
      <c r="J154" s="168"/>
      <c r="K154" s="168"/>
      <c r="L154" s="168"/>
      <c r="M154" s="168"/>
      <c r="N154" s="168"/>
      <c r="O154" s="168"/>
      <c r="P154" s="181"/>
      <c r="Q154" s="6"/>
    </row>
    <row r="155" spans="1:17" x14ac:dyDescent="0.25">
      <c r="A155" s="172"/>
      <c r="B155" s="168" t="str">
        <f>IFERROR(VLOOKUP(A155,TERCEROS[],3,FALSE),"")</f>
        <v/>
      </c>
      <c r="C155" s="168"/>
      <c r="D155" s="168"/>
      <c r="E155" s="168"/>
      <c r="F155" s="168"/>
      <c r="G155" s="168"/>
      <c r="H155" s="168"/>
      <c r="I155" s="168"/>
      <c r="J155" s="168"/>
      <c r="K155" s="168"/>
      <c r="L155" s="168"/>
      <c r="M155" s="168"/>
      <c r="N155" s="168"/>
      <c r="O155" s="168"/>
      <c r="P155" s="181"/>
      <c r="Q155" s="6"/>
    </row>
    <row r="156" spans="1:17" x14ac:dyDescent="0.25">
      <c r="A156" s="172"/>
      <c r="B156" s="168" t="str">
        <f>IFERROR(VLOOKUP(A156,TERCEROS[],3,FALSE),"")</f>
        <v/>
      </c>
      <c r="C156" s="168"/>
      <c r="D156" s="168"/>
      <c r="E156" s="168"/>
      <c r="F156" s="168"/>
      <c r="G156" s="168"/>
      <c r="H156" s="168"/>
      <c r="I156" s="168"/>
      <c r="J156" s="168"/>
      <c r="K156" s="168"/>
      <c r="L156" s="168"/>
      <c r="M156" s="168"/>
      <c r="N156" s="168"/>
      <c r="O156" s="168"/>
      <c r="P156" s="181"/>
      <c r="Q156" s="6"/>
    </row>
    <row r="157" spans="1:17" x14ac:dyDescent="0.25">
      <c r="A157" s="172"/>
      <c r="B157" s="168" t="str">
        <f>IFERROR(VLOOKUP(A157,TERCEROS[],3,FALSE),"")</f>
        <v/>
      </c>
      <c r="C157" s="168"/>
      <c r="D157" s="168"/>
      <c r="E157" s="168"/>
      <c r="F157" s="168"/>
      <c r="G157" s="168"/>
      <c r="H157" s="168"/>
      <c r="I157" s="168"/>
      <c r="J157" s="168"/>
      <c r="K157" s="168"/>
      <c r="L157" s="168"/>
      <c r="M157" s="168"/>
      <c r="N157" s="168"/>
      <c r="O157" s="168"/>
      <c r="P157" s="181"/>
      <c r="Q157" s="6"/>
    </row>
    <row r="158" spans="1:17" x14ac:dyDescent="0.25">
      <c r="A158" s="172"/>
      <c r="B158" s="168" t="str">
        <f>IFERROR(VLOOKUP(A158,TERCEROS[],3,FALSE),"")</f>
        <v/>
      </c>
      <c r="C158" s="168"/>
      <c r="D158" s="168"/>
      <c r="E158" s="168"/>
      <c r="F158" s="168"/>
      <c r="G158" s="168"/>
      <c r="H158" s="168"/>
      <c r="I158" s="168"/>
      <c r="J158" s="168"/>
      <c r="K158" s="168"/>
      <c r="L158" s="168"/>
      <c r="M158" s="168"/>
      <c r="N158" s="168"/>
      <c r="O158" s="168"/>
      <c r="P158" s="181"/>
      <c r="Q158" s="6"/>
    </row>
    <row r="159" spans="1:17" x14ac:dyDescent="0.25">
      <c r="A159" s="172"/>
      <c r="B159" s="168" t="str">
        <f>IFERROR(VLOOKUP(A159,TERCEROS[],3,FALSE),"")</f>
        <v/>
      </c>
      <c r="C159" s="168"/>
      <c r="D159" s="168"/>
      <c r="E159" s="168"/>
      <c r="F159" s="168"/>
      <c r="G159" s="168"/>
      <c r="H159" s="168"/>
      <c r="I159" s="168"/>
      <c r="J159" s="168"/>
      <c r="K159" s="168"/>
      <c r="L159" s="168"/>
      <c r="M159" s="168"/>
      <c r="N159" s="168"/>
      <c r="O159" s="168"/>
      <c r="P159" s="181"/>
      <c r="Q159" s="6"/>
    </row>
    <row r="160" spans="1:17" x14ac:dyDescent="0.25">
      <c r="A160" s="172"/>
      <c r="B160" s="168" t="str">
        <f>IFERROR(VLOOKUP(A160,TERCEROS[],3,FALSE),"")</f>
        <v/>
      </c>
      <c r="C160" s="168"/>
      <c r="D160" s="168"/>
      <c r="E160" s="168"/>
      <c r="F160" s="168"/>
      <c r="G160" s="168"/>
      <c r="H160" s="168"/>
      <c r="I160" s="168"/>
      <c r="J160" s="168"/>
      <c r="K160" s="168"/>
      <c r="L160" s="168"/>
      <c r="M160" s="168"/>
      <c r="N160" s="168"/>
      <c r="O160" s="168"/>
      <c r="P160" s="181"/>
      <c r="Q160" s="6"/>
    </row>
    <row r="161" spans="1:17" x14ac:dyDescent="0.25">
      <c r="A161" s="172"/>
      <c r="B161" s="168" t="str">
        <f>IFERROR(VLOOKUP(A161,TERCEROS[],3,FALSE),"")</f>
        <v/>
      </c>
      <c r="C161" s="168"/>
      <c r="D161" s="168"/>
      <c r="E161" s="168"/>
      <c r="F161" s="168"/>
      <c r="G161" s="168"/>
      <c r="H161" s="168"/>
      <c r="I161" s="168"/>
      <c r="J161" s="168"/>
      <c r="K161" s="168"/>
      <c r="L161" s="168"/>
      <c r="M161" s="168"/>
      <c r="N161" s="168"/>
      <c r="O161" s="168"/>
      <c r="P161" s="181"/>
      <c r="Q161" s="6"/>
    </row>
    <row r="162" spans="1:17" x14ac:dyDescent="0.25">
      <c r="A162" s="172"/>
      <c r="B162" s="168" t="str">
        <f>IFERROR(VLOOKUP(A162,TERCEROS[],3,FALSE),"")</f>
        <v/>
      </c>
      <c r="C162" s="168"/>
      <c r="D162" s="168"/>
      <c r="E162" s="168"/>
      <c r="F162" s="168"/>
      <c r="G162" s="168"/>
      <c r="H162" s="168"/>
      <c r="I162" s="168"/>
      <c r="J162" s="168"/>
      <c r="K162" s="168"/>
      <c r="L162" s="168"/>
      <c r="M162" s="168"/>
      <c r="N162" s="168"/>
      <c r="O162" s="168"/>
      <c r="P162" s="181"/>
      <c r="Q162" s="6"/>
    </row>
    <row r="163" spans="1:17" x14ac:dyDescent="0.25">
      <c r="A163" s="172"/>
      <c r="B163" s="168" t="str">
        <f>IFERROR(VLOOKUP(A163,TERCEROS[],3,FALSE),"")</f>
        <v/>
      </c>
      <c r="C163" s="168"/>
      <c r="D163" s="168"/>
      <c r="E163" s="168"/>
      <c r="F163" s="168"/>
      <c r="G163" s="168"/>
      <c r="H163" s="168"/>
      <c r="I163" s="168"/>
      <c r="J163" s="168"/>
      <c r="K163" s="168"/>
      <c r="L163" s="168"/>
      <c r="M163" s="168"/>
      <c r="N163" s="168"/>
      <c r="O163" s="168"/>
      <c r="P163" s="181"/>
      <c r="Q163" s="6"/>
    </row>
    <row r="164" spans="1:17" x14ac:dyDescent="0.25">
      <c r="A164" s="172"/>
      <c r="B164" s="168" t="str">
        <f>IFERROR(VLOOKUP(A164,TERCEROS[],3,FALSE),"")</f>
        <v/>
      </c>
      <c r="C164" s="168"/>
      <c r="D164" s="168"/>
      <c r="E164" s="168"/>
      <c r="F164" s="168"/>
      <c r="G164" s="168"/>
      <c r="H164" s="168"/>
      <c r="I164" s="168"/>
      <c r="J164" s="168"/>
      <c r="K164" s="168"/>
      <c r="L164" s="168"/>
      <c r="M164" s="168"/>
      <c r="N164" s="168"/>
      <c r="O164" s="168"/>
      <c r="P164" s="181"/>
      <c r="Q164" s="6"/>
    </row>
    <row r="165" spans="1:17" x14ac:dyDescent="0.25">
      <c r="A165" s="172"/>
      <c r="B165" s="168" t="str">
        <f>IFERROR(VLOOKUP(A165,TERCEROS[],3,FALSE),"")</f>
        <v/>
      </c>
      <c r="C165" s="168"/>
      <c r="D165" s="168"/>
      <c r="E165" s="168"/>
      <c r="F165" s="168"/>
      <c r="G165" s="168"/>
      <c r="H165" s="168"/>
      <c r="I165" s="168"/>
      <c r="J165" s="168"/>
      <c r="K165" s="168"/>
      <c r="L165" s="168"/>
      <c r="M165" s="168"/>
      <c r="N165" s="168"/>
      <c r="O165" s="168"/>
      <c r="P165" s="181"/>
      <c r="Q165" s="6"/>
    </row>
    <row r="166" spans="1:17" x14ac:dyDescent="0.25">
      <c r="A166" s="172"/>
      <c r="B166" s="168" t="str">
        <f>IFERROR(VLOOKUP(A166,TERCEROS[],3,FALSE),"")</f>
        <v/>
      </c>
      <c r="C166" s="168"/>
      <c r="D166" s="168"/>
      <c r="E166" s="168"/>
      <c r="F166" s="168"/>
      <c r="G166" s="168"/>
      <c r="H166" s="168"/>
      <c r="I166" s="168"/>
      <c r="J166" s="168"/>
      <c r="K166" s="168"/>
      <c r="L166" s="168"/>
      <c r="M166" s="168"/>
      <c r="N166" s="168"/>
      <c r="O166" s="168"/>
      <c r="P166" s="181"/>
      <c r="Q166" s="6"/>
    </row>
    <row r="167" spans="1:17" x14ac:dyDescent="0.25">
      <c r="A167" s="172"/>
      <c r="B167" s="168" t="str">
        <f>IFERROR(VLOOKUP(A167,TERCEROS[],3,FALSE),"")</f>
        <v/>
      </c>
      <c r="C167" s="168"/>
      <c r="D167" s="168"/>
      <c r="E167" s="168"/>
      <c r="F167" s="168"/>
      <c r="G167" s="168"/>
      <c r="H167" s="168"/>
      <c r="I167" s="168"/>
      <c r="J167" s="168"/>
      <c r="K167" s="168"/>
      <c r="L167" s="168"/>
      <c r="M167" s="168"/>
      <c r="N167" s="168"/>
      <c r="O167" s="168"/>
      <c r="P167" s="181"/>
      <c r="Q167" s="6"/>
    </row>
    <row r="168" spans="1:17" x14ac:dyDescent="0.25">
      <c r="A168" s="172"/>
      <c r="B168" s="168" t="str">
        <f>IFERROR(VLOOKUP(A168,TERCEROS[],3,FALSE),"")</f>
        <v/>
      </c>
      <c r="C168" s="168"/>
      <c r="D168" s="168"/>
      <c r="E168" s="168"/>
      <c r="F168" s="168"/>
      <c r="G168" s="168"/>
      <c r="H168" s="168"/>
      <c r="I168" s="168"/>
      <c r="J168" s="168"/>
      <c r="K168" s="168"/>
      <c r="L168" s="168"/>
      <c r="M168" s="168"/>
      <c r="N168" s="168"/>
      <c r="O168" s="168"/>
      <c r="P168" s="181"/>
      <c r="Q168" s="6"/>
    </row>
    <row r="169" spans="1:17" x14ac:dyDescent="0.25">
      <c r="A169" s="172"/>
      <c r="B169" s="168" t="str">
        <f>IFERROR(VLOOKUP(A169,TERCEROS[],3,FALSE),"")</f>
        <v/>
      </c>
      <c r="C169" s="168"/>
      <c r="D169" s="168"/>
      <c r="E169" s="168"/>
      <c r="F169" s="168"/>
      <c r="G169" s="168"/>
      <c r="H169" s="168"/>
      <c r="I169" s="168"/>
      <c r="J169" s="168"/>
      <c r="K169" s="168"/>
      <c r="L169" s="168"/>
      <c r="M169" s="168"/>
      <c r="N169" s="168"/>
      <c r="O169" s="168"/>
      <c r="P169" s="181"/>
      <c r="Q169" s="6"/>
    </row>
    <row r="170" spans="1:17" x14ac:dyDescent="0.25">
      <c r="A170" s="172"/>
      <c r="B170" s="168" t="str">
        <f>IFERROR(VLOOKUP(A170,TERCEROS[],3,FALSE),"")</f>
        <v/>
      </c>
      <c r="C170" s="168"/>
      <c r="D170" s="168"/>
      <c r="E170" s="168"/>
      <c r="F170" s="168"/>
      <c r="G170" s="168"/>
      <c r="H170" s="168"/>
      <c r="I170" s="168"/>
      <c r="J170" s="168"/>
      <c r="K170" s="168"/>
      <c r="L170" s="168"/>
      <c r="M170" s="168"/>
      <c r="N170" s="168"/>
      <c r="O170" s="168"/>
      <c r="P170" s="181"/>
      <c r="Q170" s="6"/>
    </row>
    <row r="171" spans="1:17" x14ac:dyDescent="0.25">
      <c r="A171" s="172"/>
      <c r="B171" s="168" t="str">
        <f>IFERROR(VLOOKUP(A171,TERCEROS[],3,FALSE),"")</f>
        <v/>
      </c>
      <c r="C171" s="168"/>
      <c r="D171" s="168"/>
      <c r="E171" s="168"/>
      <c r="F171" s="168"/>
      <c r="G171" s="168"/>
      <c r="H171" s="168"/>
      <c r="I171" s="168"/>
      <c r="J171" s="168"/>
      <c r="K171" s="168"/>
      <c r="L171" s="168"/>
      <c r="M171" s="168"/>
      <c r="N171" s="168"/>
      <c r="O171" s="168"/>
      <c r="P171" s="181"/>
      <c r="Q171" s="6"/>
    </row>
    <row r="172" spans="1:17" x14ac:dyDescent="0.25">
      <c r="A172" s="172"/>
      <c r="B172" s="168" t="str">
        <f>IFERROR(VLOOKUP(A172,TERCEROS[],3,FALSE),"")</f>
        <v/>
      </c>
      <c r="C172" s="168"/>
      <c r="D172" s="168"/>
      <c r="E172" s="168"/>
      <c r="F172" s="168"/>
      <c r="G172" s="168"/>
      <c r="H172" s="168"/>
      <c r="I172" s="168"/>
      <c r="J172" s="168"/>
      <c r="K172" s="168"/>
      <c r="L172" s="168"/>
      <c r="M172" s="168"/>
      <c r="N172" s="168"/>
      <c r="O172" s="168"/>
      <c r="P172" s="181"/>
      <c r="Q172" s="6"/>
    </row>
    <row r="173" spans="1:17" x14ac:dyDescent="0.25">
      <c r="A173" s="172"/>
      <c r="B173" s="168" t="str">
        <f>IFERROR(VLOOKUP(A173,TERCEROS[],3,FALSE),"")</f>
        <v/>
      </c>
      <c r="C173" s="168"/>
      <c r="D173" s="168"/>
      <c r="E173" s="168"/>
      <c r="F173" s="168"/>
      <c r="G173" s="168"/>
      <c r="H173" s="168"/>
      <c r="I173" s="168"/>
      <c r="J173" s="168"/>
      <c r="K173" s="168"/>
      <c r="L173" s="168"/>
      <c r="M173" s="168"/>
      <c r="N173" s="168"/>
      <c r="O173" s="168"/>
      <c r="P173" s="181"/>
      <c r="Q173" s="6"/>
    </row>
    <row r="174" spans="1:17" x14ac:dyDescent="0.25">
      <c r="A174" s="172"/>
      <c r="B174" s="168" t="str">
        <f>IFERROR(VLOOKUP(A174,TERCEROS[],3,FALSE),"")</f>
        <v/>
      </c>
      <c r="C174" s="168"/>
      <c r="D174" s="168"/>
      <c r="E174" s="168"/>
      <c r="F174" s="168"/>
      <c r="G174" s="168"/>
      <c r="H174" s="168"/>
      <c r="I174" s="168"/>
      <c r="J174" s="168"/>
      <c r="K174" s="168"/>
      <c r="L174" s="168"/>
      <c r="M174" s="168"/>
      <c r="N174" s="168"/>
      <c r="O174" s="168"/>
      <c r="P174" s="181"/>
      <c r="Q174" s="6"/>
    </row>
    <row r="175" spans="1:17" x14ac:dyDescent="0.25">
      <c r="A175" s="172"/>
      <c r="B175" s="168" t="str">
        <f>IFERROR(VLOOKUP(A175,TERCEROS[],3,FALSE),"")</f>
        <v/>
      </c>
      <c r="C175" s="168"/>
      <c r="D175" s="168"/>
      <c r="E175" s="168"/>
      <c r="F175" s="168"/>
      <c r="G175" s="168"/>
      <c r="H175" s="168"/>
      <c r="I175" s="168"/>
      <c r="J175" s="168"/>
      <c r="K175" s="168"/>
      <c r="L175" s="168"/>
      <c r="M175" s="168"/>
      <c r="N175" s="168"/>
      <c r="O175" s="168"/>
      <c r="P175" s="181"/>
      <c r="Q175" s="6"/>
    </row>
    <row r="176" spans="1:17" x14ac:dyDescent="0.25">
      <c r="A176" s="172"/>
      <c r="B176" s="168" t="str">
        <f>IFERROR(VLOOKUP(A176,TERCEROS[],3,FALSE),"")</f>
        <v/>
      </c>
      <c r="C176" s="168"/>
      <c r="D176" s="168"/>
      <c r="E176" s="168"/>
      <c r="F176" s="168"/>
      <c r="G176" s="168"/>
      <c r="H176" s="168"/>
      <c r="I176" s="168"/>
      <c r="J176" s="168"/>
      <c r="K176" s="168"/>
      <c r="L176" s="168"/>
      <c r="M176" s="168"/>
      <c r="N176" s="168"/>
      <c r="O176" s="168"/>
      <c r="P176" s="181"/>
      <c r="Q176" s="6"/>
    </row>
    <row r="177" spans="1:17" x14ac:dyDescent="0.25">
      <c r="A177" s="172"/>
      <c r="B177" s="168" t="str">
        <f>IFERROR(VLOOKUP(A177,TERCEROS[],3,FALSE),"")</f>
        <v/>
      </c>
      <c r="C177" s="168"/>
      <c r="D177" s="168"/>
      <c r="E177" s="168"/>
      <c r="F177" s="168"/>
      <c r="G177" s="168"/>
      <c r="H177" s="168"/>
      <c r="I177" s="168"/>
      <c r="J177" s="168"/>
      <c r="K177" s="168"/>
      <c r="L177" s="168"/>
      <c r="M177" s="168"/>
      <c r="N177" s="168"/>
      <c r="O177" s="168"/>
      <c r="P177" s="181"/>
      <c r="Q177" s="6"/>
    </row>
    <row r="178" spans="1:17" x14ac:dyDescent="0.25">
      <c r="A178" s="172"/>
      <c r="B178" s="168" t="str">
        <f>IFERROR(VLOOKUP(A178,TERCEROS[],3,FALSE),"")</f>
        <v/>
      </c>
      <c r="C178" s="168"/>
      <c r="D178" s="168"/>
      <c r="E178" s="168"/>
      <c r="F178" s="168"/>
      <c r="G178" s="168"/>
      <c r="H178" s="168"/>
      <c r="I178" s="168"/>
      <c r="J178" s="168"/>
      <c r="K178" s="168"/>
      <c r="L178" s="168"/>
      <c r="M178" s="168"/>
      <c r="N178" s="168"/>
      <c r="O178" s="168"/>
      <c r="P178" s="181"/>
      <c r="Q178" s="6"/>
    </row>
    <row r="179" spans="1:17" x14ac:dyDescent="0.25">
      <c r="A179" s="172"/>
      <c r="B179" s="168" t="str">
        <f>IFERROR(VLOOKUP(A179,TERCEROS[],3,FALSE),"")</f>
        <v/>
      </c>
      <c r="C179" s="168"/>
      <c r="D179" s="168"/>
      <c r="E179" s="168"/>
      <c r="F179" s="168"/>
      <c r="G179" s="168"/>
      <c r="H179" s="168"/>
      <c r="I179" s="168"/>
      <c r="J179" s="168"/>
      <c r="K179" s="168"/>
      <c r="L179" s="168"/>
      <c r="M179" s="168"/>
      <c r="N179" s="168"/>
      <c r="O179" s="168"/>
      <c r="P179" s="181"/>
      <c r="Q179" s="6"/>
    </row>
    <row r="180" spans="1:17" x14ac:dyDescent="0.25">
      <c r="A180" s="172"/>
      <c r="B180" s="168" t="str">
        <f>IFERROR(VLOOKUP(A180,TERCEROS[],3,FALSE),"")</f>
        <v/>
      </c>
      <c r="C180" s="168"/>
      <c r="D180" s="168"/>
      <c r="E180" s="168"/>
      <c r="F180" s="168"/>
      <c r="G180" s="168"/>
      <c r="H180" s="168"/>
      <c r="I180" s="168"/>
      <c r="J180" s="168"/>
      <c r="K180" s="168"/>
      <c r="L180" s="168"/>
      <c r="M180" s="168"/>
      <c r="N180" s="168"/>
      <c r="O180" s="168"/>
      <c r="P180" s="181"/>
      <c r="Q180" s="6"/>
    </row>
    <row r="181" spans="1:17" x14ac:dyDescent="0.25">
      <c r="A181" s="172"/>
      <c r="B181" s="168" t="str">
        <f>IFERROR(VLOOKUP(A181,TERCEROS[],3,FALSE),"")</f>
        <v/>
      </c>
      <c r="C181" s="168"/>
      <c r="D181" s="168"/>
      <c r="E181" s="168"/>
      <c r="F181" s="168"/>
      <c r="G181" s="168"/>
      <c r="H181" s="168"/>
      <c r="I181" s="168"/>
      <c r="J181" s="168"/>
      <c r="K181" s="168"/>
      <c r="L181" s="168"/>
      <c r="M181" s="168"/>
      <c r="N181" s="168"/>
      <c r="O181" s="168"/>
      <c r="P181" s="181"/>
      <c r="Q181" s="6"/>
    </row>
    <row r="182" spans="1:17" x14ac:dyDescent="0.25">
      <c r="A182" s="172"/>
      <c r="B182" s="168" t="str">
        <f>IFERROR(VLOOKUP(A182,TERCEROS[],3,FALSE),"")</f>
        <v/>
      </c>
      <c r="C182" s="168"/>
      <c r="D182" s="168"/>
      <c r="E182" s="168"/>
      <c r="F182" s="168"/>
      <c r="G182" s="168"/>
      <c r="H182" s="168"/>
      <c r="I182" s="168"/>
      <c r="J182" s="168"/>
      <c r="K182" s="168"/>
      <c r="L182" s="168"/>
      <c r="M182" s="168"/>
      <c r="N182" s="168"/>
      <c r="O182" s="168"/>
      <c r="P182" s="181"/>
      <c r="Q182" s="6"/>
    </row>
    <row r="183" spans="1:17" x14ac:dyDescent="0.25">
      <c r="A183" s="172"/>
      <c r="B183" s="168" t="str">
        <f>IFERROR(VLOOKUP(A183,TERCEROS[],3,FALSE),"")</f>
        <v/>
      </c>
      <c r="C183" s="168"/>
      <c r="D183" s="168"/>
      <c r="E183" s="168"/>
      <c r="F183" s="168"/>
      <c r="G183" s="168"/>
      <c r="H183" s="168"/>
      <c r="I183" s="168"/>
      <c r="J183" s="168"/>
      <c r="K183" s="168"/>
      <c r="L183" s="168"/>
      <c r="M183" s="168"/>
      <c r="N183" s="168"/>
      <c r="O183" s="168"/>
      <c r="P183" s="181"/>
      <c r="Q183" s="6"/>
    </row>
    <row r="184" spans="1:17" x14ac:dyDescent="0.25">
      <c r="A184" s="172"/>
      <c r="B184" s="168" t="str">
        <f>IFERROR(VLOOKUP(A184,TERCEROS[],3,FALSE),"")</f>
        <v/>
      </c>
      <c r="C184" s="168"/>
      <c r="D184" s="168"/>
      <c r="E184" s="168"/>
      <c r="F184" s="168"/>
      <c r="G184" s="168"/>
      <c r="H184" s="168"/>
      <c r="I184" s="168"/>
      <c r="J184" s="168"/>
      <c r="K184" s="168"/>
      <c r="L184" s="168"/>
      <c r="M184" s="168"/>
      <c r="N184" s="168"/>
      <c r="O184" s="168"/>
      <c r="P184" s="181"/>
      <c r="Q184" s="6"/>
    </row>
    <row r="185" spans="1:17" x14ac:dyDescent="0.25">
      <c r="A185" s="172"/>
      <c r="B185" s="168" t="str">
        <f>IFERROR(VLOOKUP(A185,TERCEROS[],3,FALSE),"")</f>
        <v/>
      </c>
      <c r="C185" s="168"/>
      <c r="D185" s="168"/>
      <c r="E185" s="168"/>
      <c r="F185" s="168"/>
      <c r="G185" s="168"/>
      <c r="H185" s="168"/>
      <c r="I185" s="168"/>
      <c r="J185" s="168"/>
      <c r="K185" s="168"/>
      <c r="L185" s="168"/>
      <c r="M185" s="168"/>
      <c r="N185" s="168"/>
      <c r="O185" s="168"/>
      <c r="P185" s="181"/>
      <c r="Q185" s="6"/>
    </row>
    <row r="186" spans="1:17" x14ac:dyDescent="0.25">
      <c r="A186" s="172"/>
      <c r="B186" s="168" t="str">
        <f>IFERROR(VLOOKUP(A186,TERCEROS[],3,FALSE),"")</f>
        <v/>
      </c>
      <c r="C186" s="168"/>
      <c r="D186" s="168"/>
      <c r="E186" s="168"/>
      <c r="F186" s="168"/>
      <c r="G186" s="168"/>
      <c r="H186" s="168"/>
      <c r="I186" s="168"/>
      <c r="J186" s="168"/>
      <c r="K186" s="168"/>
      <c r="L186" s="168"/>
      <c r="M186" s="168"/>
      <c r="N186" s="168"/>
      <c r="O186" s="168"/>
      <c r="P186" s="181"/>
      <c r="Q186" s="6"/>
    </row>
    <row r="187" spans="1:17" x14ac:dyDescent="0.25">
      <c r="A187" s="172"/>
      <c r="B187" s="168" t="str">
        <f>IFERROR(VLOOKUP(A187,TERCEROS[],3,FALSE),"")</f>
        <v/>
      </c>
      <c r="C187" s="168"/>
      <c r="D187" s="168"/>
      <c r="E187" s="168"/>
      <c r="F187" s="168"/>
      <c r="G187" s="168"/>
      <c r="H187" s="168"/>
      <c r="I187" s="168"/>
      <c r="J187" s="168"/>
      <c r="K187" s="168"/>
      <c r="L187" s="168"/>
      <c r="M187" s="168"/>
      <c r="N187" s="168"/>
      <c r="O187" s="168"/>
      <c r="P187" s="181"/>
      <c r="Q187" s="6"/>
    </row>
    <row r="188" spans="1:17" x14ac:dyDescent="0.25">
      <c r="A188" s="172"/>
      <c r="B188" s="168" t="str">
        <f>IFERROR(VLOOKUP(A188,TERCEROS[],3,FALSE),"")</f>
        <v/>
      </c>
      <c r="C188" s="168"/>
      <c r="D188" s="168"/>
      <c r="E188" s="168"/>
      <c r="F188" s="168"/>
      <c r="G188" s="168"/>
      <c r="H188" s="168"/>
      <c r="I188" s="168"/>
      <c r="J188" s="168"/>
      <c r="K188" s="168"/>
      <c r="L188" s="168"/>
      <c r="M188" s="168"/>
      <c r="N188" s="168"/>
      <c r="O188" s="168"/>
      <c r="P188" s="181"/>
      <c r="Q188" s="6"/>
    </row>
    <row r="189" spans="1:17" x14ac:dyDescent="0.25">
      <c r="A189" s="172"/>
      <c r="B189" s="168" t="str">
        <f>IFERROR(VLOOKUP(A189,TERCEROS[],3,FALSE),"")</f>
        <v/>
      </c>
      <c r="C189" s="168"/>
      <c r="D189" s="168"/>
      <c r="E189" s="168"/>
      <c r="F189" s="168"/>
      <c r="G189" s="168"/>
      <c r="H189" s="168"/>
      <c r="I189" s="168"/>
      <c r="J189" s="168"/>
      <c r="K189" s="168"/>
      <c r="L189" s="168"/>
      <c r="M189" s="168"/>
      <c r="N189" s="168"/>
      <c r="O189" s="168"/>
      <c r="P189" s="181"/>
      <c r="Q189" s="6"/>
    </row>
    <row r="190" spans="1:17" x14ac:dyDescent="0.25">
      <c r="A190" s="172"/>
      <c r="B190" s="168" t="str">
        <f>IFERROR(VLOOKUP(A190,TERCEROS[],3,FALSE),"")</f>
        <v/>
      </c>
      <c r="C190" s="168"/>
      <c r="D190" s="168"/>
      <c r="E190" s="168"/>
      <c r="F190" s="168"/>
      <c r="G190" s="168"/>
      <c r="H190" s="168"/>
      <c r="I190" s="168"/>
      <c r="J190" s="168"/>
      <c r="K190" s="168"/>
      <c r="L190" s="168"/>
      <c r="M190" s="168"/>
      <c r="N190" s="168"/>
      <c r="O190" s="168"/>
      <c r="P190" s="181"/>
      <c r="Q190" s="6"/>
    </row>
    <row r="191" spans="1:17" x14ac:dyDescent="0.25">
      <c r="A191" s="172"/>
      <c r="B191" s="168" t="str">
        <f>IFERROR(VLOOKUP(A191,TERCEROS[],3,FALSE),"")</f>
        <v/>
      </c>
      <c r="C191" s="168"/>
      <c r="D191" s="168"/>
      <c r="E191" s="168"/>
      <c r="F191" s="168"/>
      <c r="G191" s="168"/>
      <c r="H191" s="168"/>
      <c r="I191" s="168"/>
      <c r="J191" s="168"/>
      <c r="K191" s="168"/>
      <c r="L191" s="168"/>
      <c r="M191" s="168"/>
      <c r="N191" s="168"/>
      <c r="O191" s="168"/>
      <c r="P191" s="181"/>
      <c r="Q191" s="6"/>
    </row>
    <row r="192" spans="1:17" x14ac:dyDescent="0.25">
      <c r="A192" s="172"/>
      <c r="B192" s="168" t="str">
        <f>IFERROR(VLOOKUP(A192,TERCEROS[],3,FALSE),"")</f>
        <v/>
      </c>
      <c r="C192" s="168"/>
      <c r="D192" s="168"/>
      <c r="E192" s="168"/>
      <c r="F192" s="168"/>
      <c r="G192" s="168"/>
      <c r="H192" s="168"/>
      <c r="I192" s="168"/>
      <c r="J192" s="168"/>
      <c r="K192" s="168"/>
      <c r="L192" s="168"/>
      <c r="M192" s="168"/>
      <c r="N192" s="168"/>
      <c r="O192" s="168"/>
      <c r="P192" s="181"/>
      <c r="Q192" s="6"/>
    </row>
    <row r="193" spans="1:17" x14ac:dyDescent="0.25">
      <c r="A193" s="172"/>
      <c r="B193" s="168" t="str">
        <f>IFERROR(VLOOKUP(A193,TERCEROS[],3,FALSE),"")</f>
        <v/>
      </c>
      <c r="C193" s="168"/>
      <c r="D193" s="168"/>
      <c r="E193" s="168"/>
      <c r="F193" s="168"/>
      <c r="G193" s="168"/>
      <c r="H193" s="168"/>
      <c r="I193" s="168"/>
      <c r="J193" s="168"/>
      <c r="K193" s="168"/>
      <c r="L193" s="168"/>
      <c r="M193" s="168"/>
      <c r="N193" s="168"/>
      <c r="O193" s="168"/>
      <c r="P193" s="181"/>
      <c r="Q193" s="6"/>
    </row>
    <row r="194" spans="1:17" x14ac:dyDescent="0.25">
      <c r="A194" s="172"/>
      <c r="B194" s="168" t="str">
        <f>IFERROR(VLOOKUP(A194,TERCEROS[],3,FALSE),"")</f>
        <v/>
      </c>
      <c r="C194" s="168"/>
      <c r="D194" s="168"/>
      <c r="E194" s="168"/>
      <c r="F194" s="168"/>
      <c r="G194" s="168"/>
      <c r="H194" s="168"/>
      <c r="I194" s="168"/>
      <c r="J194" s="168"/>
      <c r="K194" s="168"/>
      <c r="L194" s="168"/>
      <c r="M194" s="168"/>
      <c r="N194" s="168"/>
      <c r="O194" s="168"/>
      <c r="P194" s="181"/>
      <c r="Q194" s="6"/>
    </row>
    <row r="195" spans="1:17" x14ac:dyDescent="0.25">
      <c r="A195" s="172"/>
      <c r="B195" s="168" t="str">
        <f>IFERROR(VLOOKUP(A195,TERCEROS[],3,FALSE),"")</f>
        <v/>
      </c>
      <c r="C195" s="168"/>
      <c r="D195" s="168"/>
      <c r="E195" s="168"/>
      <c r="F195" s="168"/>
      <c r="G195" s="168"/>
      <c r="H195" s="168"/>
      <c r="I195" s="168"/>
      <c r="J195" s="168"/>
      <c r="K195" s="168"/>
      <c r="L195" s="168"/>
      <c r="M195" s="168"/>
      <c r="N195" s="168"/>
      <c r="O195" s="168"/>
      <c r="P195" s="181"/>
      <c r="Q195" s="6"/>
    </row>
    <row r="196" spans="1:17" x14ac:dyDescent="0.25">
      <c r="A196" s="172"/>
      <c r="B196" s="168" t="str">
        <f>IFERROR(VLOOKUP(A196,TERCEROS[],3,FALSE),"")</f>
        <v/>
      </c>
      <c r="C196" s="168"/>
      <c r="D196" s="168"/>
      <c r="E196" s="168"/>
      <c r="F196" s="168"/>
      <c r="G196" s="168"/>
      <c r="H196" s="168"/>
      <c r="I196" s="168"/>
      <c r="J196" s="168"/>
      <c r="K196" s="168"/>
      <c r="L196" s="168"/>
      <c r="M196" s="168"/>
      <c r="N196" s="168"/>
      <c r="O196" s="168"/>
      <c r="P196" s="181"/>
      <c r="Q196" s="6"/>
    </row>
    <row r="197" spans="1:17" x14ac:dyDescent="0.25">
      <c r="A197" s="172"/>
      <c r="B197" s="168" t="str">
        <f>IFERROR(VLOOKUP(A197,TERCEROS[],3,FALSE),"")</f>
        <v/>
      </c>
      <c r="C197" s="168"/>
      <c r="D197" s="168"/>
      <c r="E197" s="168"/>
      <c r="F197" s="168"/>
      <c r="G197" s="168"/>
      <c r="H197" s="168"/>
      <c r="I197" s="168"/>
      <c r="J197" s="168"/>
      <c r="K197" s="168"/>
      <c r="L197" s="168"/>
      <c r="M197" s="168"/>
      <c r="N197" s="168"/>
      <c r="O197" s="168"/>
      <c r="P197" s="181"/>
      <c r="Q197" s="6"/>
    </row>
    <row r="198" spans="1:17" x14ac:dyDescent="0.25">
      <c r="A198" s="172"/>
      <c r="B198" s="168" t="str">
        <f>IFERROR(VLOOKUP(A198,TERCEROS[],3,FALSE),"")</f>
        <v/>
      </c>
      <c r="C198" s="168"/>
      <c r="D198" s="168"/>
      <c r="E198" s="168"/>
      <c r="F198" s="168"/>
      <c r="G198" s="168"/>
      <c r="H198" s="168"/>
      <c r="I198" s="168"/>
      <c r="J198" s="168"/>
      <c r="K198" s="168"/>
      <c r="L198" s="168"/>
      <c r="M198" s="168"/>
      <c r="N198" s="168"/>
      <c r="O198" s="168"/>
      <c r="P198" s="181"/>
      <c r="Q198" s="6"/>
    </row>
    <row r="199" spans="1:17" x14ac:dyDescent="0.25">
      <c r="A199" s="172"/>
      <c r="B199" s="168" t="str">
        <f>IFERROR(VLOOKUP(A199,TERCEROS[],3,FALSE),"")</f>
        <v/>
      </c>
      <c r="C199" s="168"/>
      <c r="D199" s="168"/>
      <c r="E199" s="168"/>
      <c r="F199" s="168"/>
      <c r="G199" s="168"/>
      <c r="H199" s="168"/>
      <c r="I199" s="168"/>
      <c r="J199" s="168"/>
      <c r="K199" s="168"/>
      <c r="L199" s="168"/>
      <c r="M199" s="168"/>
      <c r="N199" s="168"/>
      <c r="O199" s="168"/>
      <c r="P199" s="181"/>
      <c r="Q199" s="6"/>
    </row>
    <row r="200" spans="1:17" x14ac:dyDescent="0.25">
      <c r="A200" s="172"/>
      <c r="B200" s="168" t="str">
        <f>IFERROR(VLOOKUP(A200,TERCEROS[],3,FALSE),"")</f>
        <v/>
      </c>
      <c r="C200" s="168"/>
      <c r="D200" s="168"/>
      <c r="E200" s="168"/>
      <c r="F200" s="168"/>
      <c r="G200" s="168"/>
      <c r="H200" s="168"/>
      <c r="I200" s="168"/>
      <c r="J200" s="168"/>
      <c r="K200" s="168"/>
      <c r="L200" s="168"/>
      <c r="M200" s="168"/>
      <c r="N200" s="168"/>
      <c r="O200" s="168"/>
      <c r="P200" s="181"/>
      <c r="Q200" s="6"/>
    </row>
    <row r="201" spans="1:17" x14ac:dyDescent="0.25">
      <c r="A201" s="172"/>
      <c r="B201" s="168" t="str">
        <f>IFERROR(VLOOKUP(A201,TERCEROS[],3,FALSE),"")</f>
        <v/>
      </c>
      <c r="C201" s="168"/>
      <c r="D201" s="168"/>
      <c r="E201" s="168"/>
      <c r="F201" s="168"/>
      <c r="G201" s="168"/>
      <c r="H201" s="168"/>
      <c r="I201" s="168"/>
      <c r="J201" s="168"/>
      <c r="K201" s="168"/>
      <c r="L201" s="168"/>
      <c r="M201" s="168"/>
      <c r="N201" s="168"/>
      <c r="O201" s="168"/>
      <c r="P201" s="181"/>
      <c r="Q201" s="6"/>
    </row>
    <row r="202" spans="1:17" x14ac:dyDescent="0.25">
      <c r="A202" s="172"/>
      <c r="B202" s="168" t="str">
        <f>IFERROR(VLOOKUP(A202,TERCEROS[],3,FALSE),"")</f>
        <v/>
      </c>
      <c r="C202" s="168"/>
      <c r="D202" s="168"/>
      <c r="E202" s="168"/>
      <c r="F202" s="168"/>
      <c r="G202" s="168"/>
      <c r="H202" s="168"/>
      <c r="I202" s="168"/>
      <c r="J202" s="168"/>
      <c r="K202" s="168"/>
      <c r="L202" s="168"/>
      <c r="M202" s="168"/>
      <c r="N202" s="168"/>
      <c r="O202" s="168"/>
      <c r="P202" s="181"/>
      <c r="Q202" s="6"/>
    </row>
    <row r="203" spans="1:17" x14ac:dyDescent="0.25">
      <c r="A203" s="172"/>
      <c r="B203" s="168" t="str">
        <f>IFERROR(VLOOKUP(A203,TERCEROS[],3,FALSE),"")</f>
        <v/>
      </c>
      <c r="C203" s="168"/>
      <c r="D203" s="168"/>
      <c r="E203" s="168"/>
      <c r="F203" s="168"/>
      <c r="G203" s="168"/>
      <c r="H203" s="168"/>
      <c r="I203" s="168"/>
      <c r="J203" s="168"/>
      <c r="K203" s="168"/>
      <c r="L203" s="168"/>
      <c r="M203" s="168"/>
      <c r="N203" s="168"/>
      <c r="O203" s="168"/>
      <c r="P203" s="181"/>
      <c r="Q203" s="6"/>
    </row>
    <row r="204" spans="1:17" x14ac:dyDescent="0.25">
      <c r="A204" s="172"/>
      <c r="B204" s="168" t="str">
        <f>IFERROR(VLOOKUP(A204,TERCEROS[],3,FALSE),"")</f>
        <v/>
      </c>
      <c r="C204" s="168"/>
      <c r="D204" s="168"/>
      <c r="E204" s="168"/>
      <c r="F204" s="168"/>
      <c r="G204" s="168"/>
      <c r="H204" s="168"/>
      <c r="I204" s="168"/>
      <c r="J204" s="168"/>
      <c r="K204" s="168"/>
      <c r="L204" s="168"/>
      <c r="M204" s="168"/>
      <c r="N204" s="168"/>
      <c r="O204" s="168"/>
      <c r="P204" s="181"/>
      <c r="Q204" s="6"/>
    </row>
    <row r="205" spans="1:17" x14ac:dyDescent="0.25">
      <c r="A205" s="172"/>
      <c r="B205" s="168" t="str">
        <f>IFERROR(VLOOKUP(A205,TERCEROS[],3,FALSE),"")</f>
        <v/>
      </c>
      <c r="C205" s="168"/>
      <c r="D205" s="168"/>
      <c r="E205" s="168"/>
      <c r="F205" s="168"/>
      <c r="G205" s="168"/>
      <c r="H205" s="168"/>
      <c r="I205" s="168"/>
      <c r="J205" s="168"/>
      <c r="K205" s="168"/>
      <c r="L205" s="168"/>
      <c r="M205" s="168"/>
      <c r="N205" s="168"/>
      <c r="O205" s="168"/>
      <c r="P205" s="181"/>
      <c r="Q205" s="6"/>
    </row>
    <row r="206" spans="1:17" x14ac:dyDescent="0.25">
      <c r="A206" s="172"/>
      <c r="B206" s="168" t="str">
        <f>IFERROR(VLOOKUP(A206,TERCEROS[],3,FALSE),"")</f>
        <v/>
      </c>
      <c r="C206" s="168"/>
      <c r="D206" s="168"/>
      <c r="E206" s="168"/>
      <c r="F206" s="168"/>
      <c r="G206" s="168"/>
      <c r="H206" s="168"/>
      <c r="I206" s="168"/>
      <c r="J206" s="168"/>
      <c r="K206" s="168"/>
      <c r="L206" s="168"/>
      <c r="M206" s="168"/>
      <c r="N206" s="168"/>
      <c r="O206" s="168"/>
      <c r="P206" s="181"/>
      <c r="Q206" s="6"/>
    </row>
    <row r="207" spans="1:17" x14ac:dyDescent="0.25">
      <c r="A207" s="172"/>
      <c r="B207" s="168" t="str">
        <f>IFERROR(VLOOKUP(A207,TERCEROS[],3,FALSE),"")</f>
        <v/>
      </c>
      <c r="C207" s="168"/>
      <c r="D207" s="168"/>
      <c r="E207" s="168"/>
      <c r="F207" s="168"/>
      <c r="G207" s="168"/>
      <c r="H207" s="168"/>
      <c r="I207" s="168"/>
      <c r="J207" s="168"/>
      <c r="K207" s="168"/>
      <c r="L207" s="168"/>
      <c r="M207" s="168"/>
      <c r="N207" s="168"/>
      <c r="O207" s="168"/>
      <c r="P207" s="181"/>
      <c r="Q207" s="6"/>
    </row>
    <row r="208" spans="1:17" x14ac:dyDescent="0.25">
      <c r="A208" s="172"/>
      <c r="B208" s="168" t="str">
        <f>IFERROR(VLOOKUP(A208,TERCEROS[],3,FALSE),"")</f>
        <v/>
      </c>
      <c r="C208" s="168"/>
      <c r="D208" s="168"/>
      <c r="E208" s="168"/>
      <c r="F208" s="168"/>
      <c r="G208" s="168"/>
      <c r="H208" s="168"/>
      <c r="I208" s="168"/>
      <c r="J208" s="168"/>
      <c r="K208" s="168"/>
      <c r="L208" s="168"/>
      <c r="M208" s="168"/>
      <c r="N208" s="168"/>
      <c r="O208" s="168"/>
      <c r="P208" s="181"/>
      <c r="Q208" s="6"/>
    </row>
    <row r="209" spans="1:17" x14ac:dyDescent="0.25">
      <c r="A209" s="172"/>
      <c r="B209" s="168" t="str">
        <f>IFERROR(VLOOKUP(A209,TERCEROS[],3,FALSE),"")</f>
        <v/>
      </c>
      <c r="C209" s="168"/>
      <c r="D209" s="168"/>
      <c r="E209" s="168"/>
      <c r="F209" s="168"/>
      <c r="G209" s="168"/>
      <c r="H209" s="168"/>
      <c r="I209" s="168"/>
      <c r="J209" s="168"/>
      <c r="K209" s="168"/>
      <c r="L209" s="168"/>
      <c r="M209" s="168"/>
      <c r="N209" s="168"/>
      <c r="O209" s="168"/>
      <c r="P209" s="181"/>
      <c r="Q209" s="6"/>
    </row>
    <row r="210" spans="1:17" x14ac:dyDescent="0.25">
      <c r="A210" s="172"/>
      <c r="B210" s="168" t="str">
        <f>IFERROR(VLOOKUP(A210,TERCEROS[],3,FALSE),"")</f>
        <v/>
      </c>
      <c r="C210" s="168"/>
      <c r="D210" s="168"/>
      <c r="E210" s="168"/>
      <c r="F210" s="168"/>
      <c r="G210" s="168"/>
      <c r="H210" s="168"/>
      <c r="I210" s="168"/>
      <c r="J210" s="168"/>
      <c r="K210" s="168"/>
      <c r="L210" s="168"/>
      <c r="M210" s="168"/>
      <c r="N210" s="168"/>
      <c r="O210" s="168"/>
      <c r="P210" s="181"/>
      <c r="Q210" s="6"/>
    </row>
    <row r="211" spans="1:17" x14ac:dyDescent="0.25">
      <c r="A211" s="172"/>
      <c r="B211" s="168" t="str">
        <f>IFERROR(VLOOKUP(A211,TERCEROS[],3,FALSE),"")</f>
        <v/>
      </c>
      <c r="C211" s="168"/>
      <c r="D211" s="168"/>
      <c r="E211" s="168"/>
      <c r="F211" s="168"/>
      <c r="G211" s="168"/>
      <c r="H211" s="168"/>
      <c r="I211" s="168"/>
      <c r="J211" s="168"/>
      <c r="K211" s="168"/>
      <c r="L211" s="168"/>
      <c r="M211" s="168"/>
      <c r="N211" s="168"/>
      <c r="O211" s="168"/>
      <c r="P211" s="181"/>
      <c r="Q211" s="6"/>
    </row>
    <row r="212" spans="1:17" x14ac:dyDescent="0.25">
      <c r="A212" s="172"/>
      <c r="B212" s="168" t="str">
        <f>IFERROR(VLOOKUP(A212,TERCEROS[],3,FALSE),"")</f>
        <v/>
      </c>
      <c r="C212" s="168"/>
      <c r="D212" s="168"/>
      <c r="E212" s="168"/>
      <c r="F212" s="168"/>
      <c r="G212" s="168"/>
      <c r="H212" s="168"/>
      <c r="I212" s="168"/>
      <c r="J212" s="168"/>
      <c r="K212" s="168"/>
      <c r="L212" s="168"/>
      <c r="M212" s="168"/>
      <c r="N212" s="168"/>
      <c r="O212" s="168"/>
      <c r="P212" s="181"/>
      <c r="Q212" s="6"/>
    </row>
    <row r="213" spans="1:17" x14ac:dyDescent="0.25">
      <c r="A213" s="172"/>
      <c r="B213" s="168" t="str">
        <f>IFERROR(VLOOKUP(A213,TERCEROS[],3,FALSE),"")</f>
        <v/>
      </c>
      <c r="C213" s="168"/>
      <c r="D213" s="168"/>
      <c r="E213" s="168"/>
      <c r="F213" s="168"/>
      <c r="G213" s="168"/>
      <c r="H213" s="168"/>
      <c r="I213" s="168"/>
      <c r="J213" s="168"/>
      <c r="K213" s="168"/>
      <c r="L213" s="168"/>
      <c r="M213" s="168"/>
      <c r="N213" s="168"/>
      <c r="O213" s="168"/>
      <c r="P213" s="181"/>
      <c r="Q213" s="6"/>
    </row>
    <row r="214" spans="1:17" x14ac:dyDescent="0.25">
      <c r="A214" s="172"/>
      <c r="B214" s="168" t="str">
        <f>IFERROR(VLOOKUP(A214,TERCEROS[],3,FALSE),"")</f>
        <v/>
      </c>
      <c r="C214" s="168"/>
      <c r="D214" s="168"/>
      <c r="E214" s="168"/>
      <c r="F214" s="168"/>
      <c r="G214" s="168"/>
      <c r="H214" s="168"/>
      <c r="I214" s="168"/>
      <c r="J214" s="168"/>
      <c r="K214" s="168"/>
      <c r="L214" s="168"/>
      <c r="M214" s="168"/>
      <c r="N214" s="168"/>
      <c r="O214" s="168"/>
      <c r="P214" s="181"/>
      <c r="Q214" s="6"/>
    </row>
    <row r="215" spans="1:17" x14ac:dyDescent="0.25">
      <c r="A215" s="172"/>
      <c r="B215" s="168" t="str">
        <f>IFERROR(VLOOKUP(A215,TERCEROS[],3,FALSE),"")</f>
        <v/>
      </c>
      <c r="C215" s="168"/>
      <c r="D215" s="168"/>
      <c r="E215" s="168"/>
      <c r="F215" s="168"/>
      <c r="G215" s="168"/>
      <c r="H215" s="168"/>
      <c r="I215" s="168"/>
      <c r="J215" s="168"/>
      <c r="K215" s="168"/>
      <c r="L215" s="168"/>
      <c r="M215" s="168"/>
      <c r="N215" s="168"/>
      <c r="O215" s="168"/>
      <c r="P215" s="181"/>
      <c r="Q215" s="6"/>
    </row>
    <row r="216" spans="1:17" x14ac:dyDescent="0.25">
      <c r="A216" s="172"/>
      <c r="B216" s="168" t="str">
        <f>IFERROR(VLOOKUP(A216,TERCEROS[],3,FALSE),"")</f>
        <v/>
      </c>
      <c r="C216" s="168"/>
      <c r="D216" s="168"/>
      <c r="E216" s="168"/>
      <c r="F216" s="168"/>
      <c r="G216" s="168"/>
      <c r="H216" s="168"/>
      <c r="I216" s="168"/>
      <c r="J216" s="168"/>
      <c r="K216" s="168"/>
      <c r="L216" s="168"/>
      <c r="M216" s="168"/>
      <c r="N216" s="168"/>
      <c r="O216" s="168"/>
      <c r="P216" s="181"/>
      <c r="Q216" s="6"/>
    </row>
    <row r="217" spans="1:17" x14ac:dyDescent="0.25">
      <c r="A217" s="172"/>
      <c r="B217" s="168" t="str">
        <f>IFERROR(VLOOKUP(A217,TERCEROS[],3,FALSE),"")</f>
        <v/>
      </c>
      <c r="C217" s="168"/>
      <c r="D217" s="168"/>
      <c r="E217" s="168"/>
      <c r="F217" s="168"/>
      <c r="G217" s="168"/>
      <c r="H217" s="168"/>
      <c r="I217" s="168"/>
      <c r="J217" s="168"/>
      <c r="K217" s="168"/>
      <c r="L217" s="168"/>
      <c r="M217" s="168"/>
      <c r="N217" s="168"/>
      <c r="O217" s="168"/>
      <c r="P217" s="181"/>
      <c r="Q217" s="6"/>
    </row>
    <row r="218" spans="1:17" x14ac:dyDescent="0.25">
      <c r="A218" s="172"/>
      <c r="B218" s="168" t="str">
        <f>IFERROR(VLOOKUP(A218,TERCEROS[],3,FALSE),"")</f>
        <v/>
      </c>
      <c r="C218" s="168"/>
      <c r="D218" s="168"/>
      <c r="E218" s="168"/>
      <c r="F218" s="168"/>
      <c r="G218" s="168"/>
      <c r="H218" s="168"/>
      <c r="I218" s="168"/>
      <c r="J218" s="168"/>
      <c r="K218" s="168"/>
      <c r="L218" s="168"/>
      <c r="M218" s="168"/>
      <c r="N218" s="168"/>
      <c r="O218" s="168"/>
      <c r="P218" s="181"/>
      <c r="Q218" s="6"/>
    </row>
    <row r="219" spans="1:17" x14ac:dyDescent="0.25">
      <c r="A219" s="172"/>
      <c r="B219" s="168" t="str">
        <f>IFERROR(VLOOKUP(A219,TERCEROS[],3,FALSE),"")</f>
        <v/>
      </c>
      <c r="C219" s="168"/>
      <c r="D219" s="168"/>
      <c r="E219" s="168"/>
      <c r="F219" s="168"/>
      <c r="G219" s="168"/>
      <c r="H219" s="168"/>
      <c r="I219" s="168"/>
      <c r="J219" s="168"/>
      <c r="K219" s="168"/>
      <c r="L219" s="168"/>
      <c r="M219" s="168"/>
      <c r="N219" s="168"/>
      <c r="O219" s="168"/>
      <c r="P219" s="181"/>
      <c r="Q219" s="6"/>
    </row>
    <row r="220" spans="1:17" x14ac:dyDescent="0.25">
      <c r="A220" s="172"/>
      <c r="B220" s="168" t="str">
        <f>IFERROR(VLOOKUP(A220,TERCEROS[],3,FALSE),"")</f>
        <v/>
      </c>
      <c r="C220" s="168"/>
      <c r="D220" s="168"/>
      <c r="E220" s="168"/>
      <c r="F220" s="168"/>
      <c r="G220" s="168"/>
      <c r="H220" s="168"/>
      <c r="I220" s="168"/>
      <c r="J220" s="168"/>
      <c r="K220" s="168"/>
      <c r="L220" s="168"/>
      <c r="M220" s="168"/>
      <c r="N220" s="168"/>
      <c r="O220" s="168"/>
      <c r="P220" s="181"/>
      <c r="Q220" s="6"/>
    </row>
    <row r="221" spans="1:17" x14ac:dyDescent="0.25">
      <c r="A221" s="172"/>
      <c r="B221" s="168" t="str">
        <f>IFERROR(VLOOKUP(A221,TERCEROS[],3,FALSE),"")</f>
        <v/>
      </c>
      <c r="C221" s="168"/>
      <c r="D221" s="168"/>
      <c r="E221" s="168"/>
      <c r="F221" s="168"/>
      <c r="G221" s="168"/>
      <c r="H221" s="168"/>
      <c r="I221" s="168"/>
      <c r="J221" s="168"/>
      <c r="K221" s="168"/>
      <c r="L221" s="168"/>
      <c r="M221" s="168"/>
      <c r="N221" s="168"/>
      <c r="O221" s="168"/>
      <c r="P221" s="181"/>
      <c r="Q221" s="6"/>
    </row>
    <row r="222" spans="1:17" x14ac:dyDescent="0.25">
      <c r="A222" s="172"/>
      <c r="B222" s="168" t="str">
        <f>IFERROR(VLOOKUP(A222,TERCEROS[],3,FALSE),"")</f>
        <v/>
      </c>
      <c r="C222" s="168"/>
      <c r="D222" s="168"/>
      <c r="E222" s="168"/>
      <c r="F222" s="168"/>
      <c r="G222" s="168"/>
      <c r="H222" s="168"/>
      <c r="I222" s="168"/>
      <c r="J222" s="168"/>
      <c r="K222" s="168"/>
      <c r="L222" s="168"/>
      <c r="M222" s="168"/>
      <c r="N222" s="168"/>
      <c r="O222" s="168"/>
      <c r="P222" s="181"/>
      <c r="Q222" s="6"/>
    </row>
    <row r="223" spans="1:17" x14ac:dyDescent="0.25">
      <c r="A223" s="172"/>
      <c r="B223" s="168" t="str">
        <f>IFERROR(VLOOKUP(A223,TERCEROS[],3,FALSE),"")</f>
        <v/>
      </c>
      <c r="C223" s="168"/>
      <c r="D223" s="168"/>
      <c r="E223" s="168"/>
      <c r="F223" s="168"/>
      <c r="G223" s="168"/>
      <c r="H223" s="168"/>
      <c r="I223" s="168"/>
      <c r="J223" s="168"/>
      <c r="K223" s="168"/>
      <c r="L223" s="168"/>
      <c r="M223" s="168"/>
      <c r="N223" s="168"/>
      <c r="O223" s="168"/>
      <c r="P223" s="181"/>
      <c r="Q223" s="6"/>
    </row>
    <row r="224" spans="1:17" x14ac:dyDescent="0.25">
      <c r="A224" s="172"/>
      <c r="B224" s="168" t="str">
        <f>IFERROR(VLOOKUP(A224,TERCEROS[],3,FALSE),"")</f>
        <v/>
      </c>
      <c r="C224" s="168"/>
      <c r="D224" s="168"/>
      <c r="E224" s="168"/>
      <c r="F224" s="168"/>
      <c r="G224" s="168"/>
      <c r="H224" s="168"/>
      <c r="I224" s="168"/>
      <c r="J224" s="168"/>
      <c r="K224" s="168"/>
      <c r="L224" s="168"/>
      <c r="M224" s="168"/>
      <c r="N224" s="168"/>
      <c r="O224" s="168"/>
      <c r="P224" s="181"/>
      <c r="Q224" s="6"/>
    </row>
    <row r="225" spans="1:17" x14ac:dyDescent="0.25">
      <c r="A225" s="172"/>
      <c r="B225" s="168" t="str">
        <f>IFERROR(VLOOKUP(A225,TERCEROS[],3,FALSE),"")</f>
        <v/>
      </c>
      <c r="C225" s="168"/>
      <c r="D225" s="168"/>
      <c r="E225" s="168"/>
      <c r="F225" s="168"/>
      <c r="G225" s="168"/>
      <c r="H225" s="168"/>
      <c r="I225" s="168"/>
      <c r="J225" s="168"/>
      <c r="K225" s="168"/>
      <c r="L225" s="168"/>
      <c r="M225" s="168"/>
      <c r="N225" s="168"/>
      <c r="O225" s="168"/>
      <c r="P225" s="181"/>
      <c r="Q225" s="6"/>
    </row>
    <row r="226" spans="1:17" x14ac:dyDescent="0.25">
      <c r="A226" s="172"/>
      <c r="B226" s="168" t="str">
        <f>IFERROR(VLOOKUP(A226,TERCEROS[],3,FALSE),"")</f>
        <v/>
      </c>
      <c r="C226" s="168"/>
      <c r="D226" s="168"/>
      <c r="E226" s="168"/>
      <c r="F226" s="168"/>
      <c r="G226" s="168"/>
      <c r="H226" s="168"/>
      <c r="I226" s="168"/>
      <c r="J226" s="168"/>
      <c r="K226" s="168"/>
      <c r="L226" s="168"/>
      <c r="M226" s="168"/>
      <c r="N226" s="168"/>
      <c r="O226" s="168"/>
      <c r="P226" s="181"/>
      <c r="Q226" s="6"/>
    </row>
    <row r="227" spans="1:17" x14ac:dyDescent="0.25">
      <c r="A227" s="172"/>
      <c r="B227" s="168" t="str">
        <f>IFERROR(VLOOKUP(A227,TERCEROS[],3,FALSE),"")</f>
        <v/>
      </c>
      <c r="C227" s="168"/>
      <c r="D227" s="168"/>
      <c r="E227" s="168"/>
      <c r="F227" s="168"/>
      <c r="G227" s="168"/>
      <c r="H227" s="168"/>
      <c r="I227" s="168"/>
      <c r="J227" s="168"/>
      <c r="K227" s="168"/>
      <c r="L227" s="168"/>
      <c r="M227" s="168"/>
      <c r="N227" s="168"/>
      <c r="O227" s="168"/>
      <c r="P227" s="181"/>
      <c r="Q227" s="6"/>
    </row>
    <row r="228" spans="1:17" x14ac:dyDescent="0.25">
      <c r="A228" s="172"/>
      <c r="B228" s="168" t="str">
        <f>IFERROR(VLOOKUP(A228,TERCEROS[],3,FALSE),"")</f>
        <v/>
      </c>
      <c r="C228" s="168"/>
      <c r="D228" s="168"/>
      <c r="E228" s="168"/>
      <c r="F228" s="168"/>
      <c r="G228" s="168"/>
      <c r="H228" s="168"/>
      <c r="I228" s="168"/>
      <c r="J228" s="168"/>
      <c r="K228" s="168"/>
      <c r="L228" s="168"/>
      <c r="M228" s="168"/>
      <c r="N228" s="168"/>
      <c r="O228" s="168"/>
      <c r="P228" s="181"/>
      <c r="Q228" s="6"/>
    </row>
    <row r="229" spans="1:17" x14ac:dyDescent="0.25">
      <c r="A229" s="172"/>
      <c r="B229" s="168" t="str">
        <f>IFERROR(VLOOKUP(A229,TERCEROS[],3,FALSE),"")</f>
        <v/>
      </c>
      <c r="C229" s="168"/>
      <c r="D229" s="168"/>
      <c r="E229" s="168"/>
      <c r="F229" s="168"/>
      <c r="G229" s="168"/>
      <c r="H229" s="168"/>
      <c r="I229" s="168"/>
      <c r="J229" s="168"/>
      <c r="K229" s="168"/>
      <c r="L229" s="168"/>
      <c r="M229" s="168"/>
      <c r="N229" s="168"/>
      <c r="O229" s="168"/>
      <c r="P229" s="181"/>
      <c r="Q229" s="6"/>
    </row>
    <row r="230" spans="1:17" x14ac:dyDescent="0.25">
      <c r="A230" s="172"/>
      <c r="B230" s="168" t="str">
        <f>IFERROR(VLOOKUP(A230,TERCEROS[],3,FALSE),"")</f>
        <v/>
      </c>
      <c r="C230" s="168"/>
      <c r="D230" s="168"/>
      <c r="E230" s="168"/>
      <c r="F230" s="168"/>
      <c r="G230" s="168"/>
      <c r="H230" s="168"/>
      <c r="I230" s="168"/>
      <c r="J230" s="168"/>
      <c r="K230" s="168"/>
      <c r="L230" s="168"/>
      <c r="M230" s="168"/>
      <c r="N230" s="168"/>
      <c r="O230" s="168"/>
      <c r="P230" s="181"/>
      <c r="Q230" s="6"/>
    </row>
    <row r="231" spans="1:17" x14ac:dyDescent="0.25">
      <c r="A231" s="172"/>
      <c r="B231" s="168" t="str">
        <f>IFERROR(VLOOKUP(A231,TERCEROS[],3,FALSE),"")</f>
        <v/>
      </c>
      <c r="C231" s="168"/>
      <c r="D231" s="168"/>
      <c r="E231" s="168"/>
      <c r="F231" s="168"/>
      <c r="G231" s="168"/>
      <c r="H231" s="168"/>
      <c r="I231" s="168"/>
      <c r="J231" s="168"/>
      <c r="K231" s="168"/>
      <c r="L231" s="168"/>
      <c r="M231" s="168"/>
      <c r="N231" s="168"/>
      <c r="O231" s="168"/>
      <c r="P231" s="181"/>
      <c r="Q231" s="6"/>
    </row>
    <row r="232" spans="1:17" x14ac:dyDescent="0.25">
      <c r="A232" s="172"/>
      <c r="B232" s="168" t="str">
        <f>IFERROR(VLOOKUP(A232,TERCEROS[],3,FALSE),"")</f>
        <v/>
      </c>
      <c r="C232" s="168"/>
      <c r="D232" s="168"/>
      <c r="E232" s="168"/>
      <c r="F232" s="168"/>
      <c r="G232" s="168"/>
      <c r="H232" s="168"/>
      <c r="I232" s="168"/>
      <c r="J232" s="168"/>
      <c r="K232" s="168"/>
      <c r="L232" s="168"/>
      <c r="M232" s="168"/>
      <c r="N232" s="168"/>
      <c r="O232" s="168"/>
      <c r="P232" s="181"/>
      <c r="Q232" s="6"/>
    </row>
    <row r="233" spans="1:17" x14ac:dyDescent="0.25">
      <c r="A233" s="172"/>
      <c r="B233" s="168" t="str">
        <f>IFERROR(VLOOKUP(A233,TERCEROS[],3,FALSE),"")</f>
        <v/>
      </c>
      <c r="C233" s="168"/>
      <c r="D233" s="168"/>
      <c r="E233" s="168"/>
      <c r="F233" s="168"/>
      <c r="G233" s="168"/>
      <c r="H233" s="168"/>
      <c r="I233" s="168"/>
      <c r="J233" s="168"/>
      <c r="K233" s="168"/>
      <c r="L233" s="168"/>
      <c r="M233" s="168"/>
      <c r="N233" s="168"/>
      <c r="O233" s="168"/>
      <c r="P233" s="181"/>
      <c r="Q233" s="6"/>
    </row>
    <row r="234" spans="1:17" x14ac:dyDescent="0.25">
      <c r="A234" s="172"/>
      <c r="B234" s="168" t="str">
        <f>IFERROR(VLOOKUP(A234,TERCEROS[],3,FALSE),"")</f>
        <v/>
      </c>
      <c r="C234" s="168"/>
      <c r="D234" s="168"/>
      <c r="E234" s="168"/>
      <c r="F234" s="168"/>
      <c r="G234" s="168"/>
      <c r="H234" s="168"/>
      <c r="I234" s="168"/>
      <c r="J234" s="168"/>
      <c r="K234" s="168"/>
      <c r="L234" s="168"/>
      <c r="M234" s="168"/>
      <c r="N234" s="168"/>
      <c r="O234" s="168"/>
      <c r="P234" s="181"/>
      <c r="Q234" s="6"/>
    </row>
    <row r="235" spans="1:17" x14ac:dyDescent="0.25">
      <c r="A235" s="172"/>
      <c r="B235" s="168" t="str">
        <f>IFERROR(VLOOKUP(A235,TERCEROS[],3,FALSE),"")</f>
        <v/>
      </c>
      <c r="C235" s="168"/>
      <c r="D235" s="168"/>
      <c r="E235" s="168"/>
      <c r="F235" s="168"/>
      <c r="G235" s="168"/>
      <c r="H235" s="168"/>
      <c r="I235" s="168"/>
      <c r="J235" s="168"/>
      <c r="K235" s="168"/>
      <c r="L235" s="168"/>
      <c r="M235" s="168"/>
      <c r="N235" s="168"/>
      <c r="O235" s="168"/>
      <c r="P235" s="181"/>
      <c r="Q235" s="6"/>
    </row>
    <row r="236" spans="1:17" x14ac:dyDescent="0.25">
      <c r="A236" s="172"/>
      <c r="B236" s="168" t="str">
        <f>IFERROR(VLOOKUP(A236,TERCEROS[],3,FALSE),"")</f>
        <v/>
      </c>
      <c r="C236" s="168"/>
      <c r="D236" s="168"/>
      <c r="E236" s="168"/>
      <c r="F236" s="168"/>
      <c r="G236" s="168"/>
      <c r="H236" s="168"/>
      <c r="I236" s="168"/>
      <c r="J236" s="168"/>
      <c r="K236" s="168"/>
      <c r="L236" s="168"/>
      <c r="M236" s="168"/>
      <c r="N236" s="168"/>
      <c r="O236" s="168"/>
      <c r="P236" s="181"/>
      <c r="Q236" s="6"/>
    </row>
    <row r="237" spans="1:17" x14ac:dyDescent="0.25">
      <c r="A237" s="172"/>
      <c r="B237" s="168" t="str">
        <f>IFERROR(VLOOKUP(A237,TERCEROS[],3,FALSE),"")</f>
        <v/>
      </c>
      <c r="C237" s="168"/>
      <c r="D237" s="168"/>
      <c r="E237" s="168"/>
      <c r="F237" s="168"/>
      <c r="G237" s="168"/>
      <c r="H237" s="168"/>
      <c r="I237" s="168"/>
      <c r="J237" s="168"/>
      <c r="K237" s="168"/>
      <c r="L237" s="168"/>
      <c r="M237" s="168"/>
      <c r="N237" s="168"/>
      <c r="O237" s="168"/>
      <c r="P237" s="181"/>
      <c r="Q237" s="6"/>
    </row>
    <row r="238" spans="1:17" x14ac:dyDescent="0.25">
      <c r="A238" s="172"/>
      <c r="B238" s="168" t="str">
        <f>IFERROR(VLOOKUP(A238,TERCEROS[],3,FALSE),"")</f>
        <v/>
      </c>
      <c r="C238" s="168"/>
      <c r="D238" s="168"/>
      <c r="E238" s="168"/>
      <c r="F238" s="168"/>
      <c r="G238" s="168"/>
      <c r="H238" s="168"/>
      <c r="I238" s="168"/>
      <c r="J238" s="168"/>
      <c r="K238" s="168"/>
      <c r="L238" s="168"/>
      <c r="M238" s="168"/>
      <c r="N238" s="168"/>
      <c r="O238" s="168"/>
      <c r="P238" s="181"/>
      <c r="Q238" s="6"/>
    </row>
    <row r="239" spans="1:17" x14ac:dyDescent="0.25">
      <c r="A239" s="172"/>
      <c r="B239" s="168" t="str">
        <f>IFERROR(VLOOKUP(A239,TERCEROS[],3,FALSE),"")</f>
        <v/>
      </c>
      <c r="C239" s="168"/>
      <c r="D239" s="168"/>
      <c r="E239" s="168"/>
      <c r="F239" s="168"/>
      <c r="G239" s="168"/>
      <c r="H239" s="168"/>
      <c r="I239" s="168"/>
      <c r="J239" s="168"/>
      <c r="K239" s="168"/>
      <c r="L239" s="168"/>
      <c r="M239" s="168"/>
      <c r="N239" s="168"/>
      <c r="O239" s="168"/>
      <c r="P239" s="181"/>
      <c r="Q239" s="6"/>
    </row>
    <row r="240" spans="1:17" x14ac:dyDescent="0.25">
      <c r="A240" s="172"/>
      <c r="B240" s="168" t="str">
        <f>IFERROR(VLOOKUP(A240,TERCEROS[],3,FALSE),"")</f>
        <v/>
      </c>
      <c r="C240" s="168"/>
      <c r="D240" s="168"/>
      <c r="E240" s="168"/>
      <c r="F240" s="168"/>
      <c r="G240" s="168"/>
      <c r="H240" s="168"/>
      <c r="I240" s="168"/>
      <c r="J240" s="168"/>
      <c r="K240" s="168"/>
      <c r="L240" s="168"/>
      <c r="M240" s="168"/>
      <c r="N240" s="168"/>
      <c r="O240" s="168"/>
      <c r="P240" s="181"/>
      <c r="Q240" s="6"/>
    </row>
    <row r="241" spans="1:17" x14ac:dyDescent="0.25">
      <c r="A241" s="172"/>
      <c r="B241" s="168" t="str">
        <f>IFERROR(VLOOKUP(A241,TERCEROS[],3,FALSE),"")</f>
        <v/>
      </c>
      <c r="C241" s="168"/>
      <c r="D241" s="168"/>
      <c r="E241" s="168"/>
      <c r="F241" s="168"/>
      <c r="G241" s="168"/>
      <c r="H241" s="168"/>
      <c r="I241" s="168"/>
      <c r="J241" s="168"/>
      <c r="K241" s="168"/>
      <c r="L241" s="168"/>
      <c r="M241" s="168"/>
      <c r="N241" s="168"/>
      <c r="O241" s="168"/>
      <c r="P241" s="181"/>
      <c r="Q241" s="6"/>
    </row>
    <row r="242" spans="1:17" x14ac:dyDescent="0.25">
      <c r="A242" s="172"/>
      <c r="B242" s="168" t="str">
        <f>IFERROR(VLOOKUP(A242,TERCEROS[],3,FALSE),"")</f>
        <v/>
      </c>
      <c r="C242" s="168"/>
      <c r="D242" s="168"/>
      <c r="E242" s="168"/>
      <c r="F242" s="168"/>
      <c r="G242" s="168"/>
      <c r="H242" s="168"/>
      <c r="I242" s="168"/>
      <c r="J242" s="168"/>
      <c r="K242" s="168"/>
      <c r="L242" s="168"/>
      <c r="M242" s="168"/>
      <c r="N242" s="168"/>
      <c r="O242" s="168"/>
      <c r="P242" s="181"/>
      <c r="Q242" s="6"/>
    </row>
    <row r="243" spans="1:17" x14ac:dyDescent="0.25">
      <c r="A243" s="172"/>
      <c r="B243" s="168" t="str">
        <f>IFERROR(VLOOKUP(A243,TERCEROS[],3,FALSE),"")</f>
        <v/>
      </c>
      <c r="C243" s="168"/>
      <c r="D243" s="168"/>
      <c r="E243" s="168"/>
      <c r="F243" s="168"/>
      <c r="G243" s="168"/>
      <c r="H243" s="168"/>
      <c r="I243" s="168"/>
      <c r="J243" s="168"/>
      <c r="K243" s="168"/>
      <c r="L243" s="168"/>
      <c r="M243" s="168"/>
      <c r="N243" s="168"/>
      <c r="O243" s="168"/>
      <c r="P243" s="181"/>
      <c r="Q243" s="6"/>
    </row>
    <row r="244" spans="1:17" x14ac:dyDescent="0.25">
      <c r="A244" s="172"/>
      <c r="B244" s="168" t="str">
        <f>IFERROR(VLOOKUP(A244,TERCEROS[],3,FALSE),"")</f>
        <v/>
      </c>
      <c r="C244" s="168"/>
      <c r="D244" s="168"/>
      <c r="E244" s="168"/>
      <c r="F244" s="168"/>
      <c r="G244" s="168"/>
      <c r="H244" s="168"/>
      <c r="I244" s="168"/>
      <c r="J244" s="168"/>
      <c r="K244" s="168"/>
      <c r="L244" s="168"/>
      <c r="M244" s="168"/>
      <c r="N244" s="168"/>
      <c r="O244" s="168"/>
      <c r="P244" s="181"/>
      <c r="Q244" s="6"/>
    </row>
    <row r="245" spans="1:17" x14ac:dyDescent="0.25">
      <c r="A245" s="172"/>
      <c r="B245" s="168" t="str">
        <f>IFERROR(VLOOKUP(A245,TERCEROS[],3,FALSE),"")</f>
        <v/>
      </c>
      <c r="C245" s="168"/>
      <c r="D245" s="168"/>
      <c r="E245" s="168"/>
      <c r="F245" s="168"/>
      <c r="G245" s="168"/>
      <c r="H245" s="168"/>
      <c r="I245" s="168"/>
      <c r="J245" s="168"/>
      <c r="K245" s="168"/>
      <c r="L245" s="168"/>
      <c r="M245" s="168"/>
      <c r="N245" s="168"/>
      <c r="O245" s="168"/>
      <c r="P245" s="181"/>
      <c r="Q245" s="6"/>
    </row>
    <row r="246" spans="1:17" x14ac:dyDescent="0.25">
      <c r="A246" s="172"/>
      <c r="B246" s="168" t="str">
        <f>IFERROR(VLOOKUP(A246,TERCEROS[],3,FALSE),"")</f>
        <v/>
      </c>
      <c r="C246" s="168"/>
      <c r="D246" s="168"/>
      <c r="E246" s="168"/>
      <c r="F246" s="168"/>
      <c r="G246" s="168"/>
      <c r="H246" s="168"/>
      <c r="I246" s="168"/>
      <c r="J246" s="168"/>
      <c r="K246" s="168"/>
      <c r="L246" s="168"/>
      <c r="M246" s="168"/>
      <c r="N246" s="168"/>
      <c r="O246" s="168"/>
      <c r="P246" s="181"/>
      <c r="Q246" s="6"/>
    </row>
    <row r="247" spans="1:17" x14ac:dyDescent="0.25">
      <c r="A247" s="172"/>
      <c r="B247" s="168" t="str">
        <f>IFERROR(VLOOKUP(A247,TERCEROS[],3,FALSE),"")</f>
        <v/>
      </c>
      <c r="C247" s="168"/>
      <c r="D247" s="168"/>
      <c r="E247" s="168"/>
      <c r="F247" s="168"/>
      <c r="G247" s="168"/>
      <c r="H247" s="168"/>
      <c r="I247" s="168"/>
      <c r="J247" s="168"/>
      <c r="K247" s="168"/>
      <c r="L247" s="168"/>
      <c r="M247" s="168"/>
      <c r="N247" s="168"/>
      <c r="O247" s="168"/>
      <c r="P247" s="181"/>
      <c r="Q247" s="6"/>
    </row>
    <row r="248" spans="1:17" x14ac:dyDescent="0.25">
      <c r="A248" s="172"/>
      <c r="B248" s="168" t="str">
        <f>IFERROR(VLOOKUP(A248,TERCEROS[],3,FALSE),"")</f>
        <v/>
      </c>
      <c r="C248" s="168"/>
      <c r="D248" s="168"/>
      <c r="E248" s="168"/>
      <c r="F248" s="168"/>
      <c r="G248" s="168"/>
      <c r="H248" s="168"/>
      <c r="I248" s="168"/>
      <c r="J248" s="168"/>
      <c r="K248" s="168"/>
      <c r="L248" s="168"/>
      <c r="M248" s="168"/>
      <c r="N248" s="168"/>
      <c r="O248" s="168"/>
      <c r="P248" s="181"/>
      <c r="Q248" s="6"/>
    </row>
    <row r="249" spans="1:17" x14ac:dyDescent="0.25">
      <c r="A249" s="172"/>
      <c r="B249" s="168" t="str">
        <f>IFERROR(VLOOKUP(A249,TERCEROS[],3,FALSE),"")</f>
        <v/>
      </c>
      <c r="C249" s="168"/>
      <c r="D249" s="168"/>
      <c r="E249" s="168"/>
      <c r="F249" s="168"/>
      <c r="G249" s="168"/>
      <c r="H249" s="168"/>
      <c r="I249" s="168"/>
      <c r="J249" s="168"/>
      <c r="K249" s="168"/>
      <c r="L249" s="168"/>
      <c r="M249" s="168"/>
      <c r="N249" s="168"/>
      <c r="O249" s="168"/>
      <c r="P249" s="181"/>
      <c r="Q249" s="6"/>
    </row>
    <row r="250" spans="1:17" x14ac:dyDescent="0.25">
      <c r="A250" s="172"/>
      <c r="B250" s="168" t="str">
        <f>IFERROR(VLOOKUP(A250,TERCEROS[],3,FALSE),"")</f>
        <v/>
      </c>
      <c r="C250" s="168"/>
      <c r="D250" s="168"/>
      <c r="E250" s="168"/>
      <c r="F250" s="168"/>
      <c r="G250" s="168"/>
      <c r="H250" s="168"/>
      <c r="I250" s="168"/>
      <c r="J250" s="168"/>
      <c r="K250" s="168"/>
      <c r="L250" s="168"/>
      <c r="M250" s="168"/>
      <c r="N250" s="168"/>
      <c r="O250" s="168"/>
      <c r="P250" s="181"/>
      <c r="Q250" s="6"/>
    </row>
    <row r="251" spans="1:17" x14ac:dyDescent="0.25">
      <c r="A251" s="172"/>
      <c r="B251" s="168" t="str">
        <f>IFERROR(VLOOKUP(A251,TERCEROS[],3,FALSE),"")</f>
        <v/>
      </c>
      <c r="C251" s="168"/>
      <c r="D251" s="168"/>
      <c r="E251" s="168"/>
      <c r="F251" s="168"/>
      <c r="G251" s="168"/>
      <c r="H251" s="168"/>
      <c r="I251" s="168"/>
      <c r="J251" s="168"/>
      <c r="K251" s="168"/>
      <c r="L251" s="168"/>
      <c r="M251" s="168"/>
      <c r="N251" s="168"/>
      <c r="O251" s="168"/>
      <c r="P251" s="181"/>
      <c r="Q251" s="6"/>
    </row>
    <row r="252" spans="1:17" x14ac:dyDescent="0.25">
      <c r="A252" s="172"/>
      <c r="B252" s="168" t="str">
        <f>IFERROR(VLOOKUP(A252,TERCEROS[],3,FALSE),"")</f>
        <v/>
      </c>
      <c r="C252" s="168"/>
      <c r="D252" s="168"/>
      <c r="E252" s="168"/>
      <c r="F252" s="168"/>
      <c r="G252" s="168"/>
      <c r="H252" s="168"/>
      <c r="I252" s="168"/>
      <c r="J252" s="168"/>
      <c r="K252" s="168"/>
      <c r="L252" s="168"/>
      <c r="M252" s="168"/>
      <c r="N252" s="168"/>
      <c r="O252" s="168"/>
      <c r="P252" s="181"/>
      <c r="Q252" s="6"/>
    </row>
    <row r="253" spans="1:17" x14ac:dyDescent="0.25">
      <c r="A253" s="172"/>
      <c r="B253" s="168" t="str">
        <f>IFERROR(VLOOKUP(A253,TERCEROS[],3,FALSE),"")</f>
        <v/>
      </c>
      <c r="C253" s="168"/>
      <c r="D253" s="168"/>
      <c r="E253" s="168"/>
      <c r="F253" s="168"/>
      <c r="G253" s="168"/>
      <c r="H253" s="168"/>
      <c r="I253" s="168"/>
      <c r="J253" s="168"/>
      <c r="K253" s="168"/>
      <c r="L253" s="168"/>
      <c r="M253" s="168"/>
      <c r="N253" s="168"/>
      <c r="O253" s="168"/>
      <c r="P253" s="181"/>
      <c r="Q253" s="6"/>
    </row>
    <row r="254" spans="1:17" x14ac:dyDescent="0.25">
      <c r="A254" s="172"/>
      <c r="B254" s="168" t="str">
        <f>IFERROR(VLOOKUP(A254,TERCEROS[],3,FALSE),"")</f>
        <v/>
      </c>
      <c r="C254" s="168"/>
      <c r="D254" s="168"/>
      <c r="E254" s="168"/>
      <c r="F254" s="168"/>
      <c r="G254" s="168"/>
      <c r="H254" s="168"/>
      <c r="I254" s="168"/>
      <c r="J254" s="168"/>
      <c r="K254" s="168"/>
      <c r="L254" s="168"/>
      <c r="M254" s="168"/>
      <c r="N254" s="168"/>
      <c r="O254" s="168"/>
      <c r="P254" s="181"/>
      <c r="Q254" s="6"/>
    </row>
    <row r="255" spans="1:17" x14ac:dyDescent="0.25">
      <c r="A255" s="172"/>
      <c r="B255" s="168" t="str">
        <f>IFERROR(VLOOKUP(A255,TERCEROS[],3,FALSE),"")</f>
        <v/>
      </c>
      <c r="C255" s="168"/>
      <c r="D255" s="168"/>
      <c r="E255" s="168"/>
      <c r="F255" s="168"/>
      <c r="G255" s="168"/>
      <c r="H255" s="168"/>
      <c r="I255" s="168"/>
      <c r="J255" s="168"/>
      <c r="K255" s="168"/>
      <c r="L255" s="168"/>
      <c r="M255" s="168"/>
      <c r="N255" s="168"/>
      <c r="O255" s="168"/>
      <c r="P255" s="181"/>
      <c r="Q255" s="6"/>
    </row>
    <row r="256" spans="1:17" x14ac:dyDescent="0.25">
      <c r="A256" s="172"/>
      <c r="B256" s="168" t="str">
        <f>IFERROR(VLOOKUP(A256,TERCEROS[],3,FALSE),"")</f>
        <v/>
      </c>
      <c r="C256" s="168"/>
      <c r="D256" s="168"/>
      <c r="E256" s="168"/>
      <c r="F256" s="168"/>
      <c r="G256" s="168"/>
      <c r="H256" s="168"/>
      <c r="I256" s="168"/>
      <c r="J256" s="168"/>
      <c r="K256" s="168"/>
      <c r="L256" s="168"/>
      <c r="M256" s="168"/>
      <c r="N256" s="168"/>
      <c r="O256" s="168"/>
      <c r="P256" s="181"/>
      <c r="Q256" s="6"/>
    </row>
    <row r="257" spans="1:17" x14ac:dyDescent="0.25">
      <c r="A257" s="172"/>
      <c r="B257" s="168" t="str">
        <f>IFERROR(VLOOKUP(A257,TERCEROS[],3,FALSE),"")</f>
        <v/>
      </c>
      <c r="C257" s="168"/>
      <c r="D257" s="168"/>
      <c r="E257" s="168"/>
      <c r="F257" s="168"/>
      <c r="G257" s="168"/>
      <c r="H257" s="168"/>
      <c r="I257" s="168"/>
      <c r="J257" s="168"/>
      <c r="K257" s="168"/>
      <c r="L257" s="168"/>
      <c r="M257" s="168"/>
      <c r="N257" s="168"/>
      <c r="O257" s="168"/>
      <c r="P257" s="181"/>
      <c r="Q257" s="6"/>
    </row>
    <row r="258" spans="1:17" x14ac:dyDescent="0.25">
      <c r="A258" s="172"/>
      <c r="B258" s="168" t="str">
        <f>IFERROR(VLOOKUP(A258,TERCEROS[],3,FALSE),"")</f>
        <v/>
      </c>
      <c r="C258" s="168"/>
      <c r="D258" s="168"/>
      <c r="E258" s="168"/>
      <c r="F258" s="168"/>
      <c r="G258" s="168"/>
      <c r="H258" s="168"/>
      <c r="I258" s="168"/>
      <c r="J258" s="168"/>
      <c r="K258" s="168"/>
      <c r="L258" s="168"/>
      <c r="M258" s="168"/>
      <c r="N258" s="168"/>
      <c r="O258" s="168"/>
      <c r="P258" s="181"/>
      <c r="Q258" s="6"/>
    </row>
    <row r="259" spans="1:17" x14ac:dyDescent="0.25">
      <c r="A259" s="172"/>
      <c r="B259" s="168" t="str">
        <f>IFERROR(VLOOKUP(A259,TERCEROS[],3,FALSE),"")</f>
        <v/>
      </c>
      <c r="C259" s="168"/>
      <c r="D259" s="168"/>
      <c r="E259" s="168"/>
      <c r="F259" s="168"/>
      <c r="G259" s="168"/>
      <c r="H259" s="168"/>
      <c r="I259" s="168"/>
      <c r="J259" s="168"/>
      <c r="K259" s="168"/>
      <c r="L259" s="168"/>
      <c r="M259" s="168"/>
      <c r="N259" s="168"/>
      <c r="O259" s="168"/>
      <c r="P259" s="181"/>
      <c r="Q259" s="6"/>
    </row>
    <row r="260" spans="1:17" x14ac:dyDescent="0.25">
      <c r="A260" s="172"/>
      <c r="B260" s="168" t="str">
        <f>IFERROR(VLOOKUP(A260,TERCEROS[],3,FALSE),"")</f>
        <v/>
      </c>
      <c r="C260" s="168"/>
      <c r="D260" s="168"/>
      <c r="E260" s="168"/>
      <c r="F260" s="168"/>
      <c r="G260" s="168"/>
      <c r="H260" s="168"/>
      <c r="I260" s="168"/>
      <c r="J260" s="168"/>
      <c r="K260" s="168"/>
      <c r="L260" s="168"/>
      <c r="M260" s="168"/>
      <c r="N260" s="168"/>
      <c r="O260" s="168"/>
      <c r="P260" s="181"/>
      <c r="Q260" s="6"/>
    </row>
    <row r="261" spans="1:17" x14ac:dyDescent="0.25">
      <c r="A261" s="172"/>
      <c r="B261" s="168" t="str">
        <f>IFERROR(VLOOKUP(A261,TERCEROS[],3,FALSE),"")</f>
        <v/>
      </c>
      <c r="C261" s="168"/>
      <c r="D261" s="168"/>
      <c r="E261" s="168"/>
      <c r="F261" s="168"/>
      <c r="G261" s="168"/>
      <c r="H261" s="168"/>
      <c r="I261" s="168"/>
      <c r="J261" s="168"/>
      <c r="K261" s="168"/>
      <c r="L261" s="168"/>
      <c r="M261" s="168"/>
      <c r="N261" s="168"/>
      <c r="O261" s="168"/>
      <c r="P261" s="181"/>
      <c r="Q261" s="6"/>
    </row>
    <row r="262" spans="1:17" x14ac:dyDescent="0.25">
      <c r="A262" s="172"/>
      <c r="B262" s="168" t="str">
        <f>IFERROR(VLOOKUP(A262,TERCEROS[],3,FALSE),"")</f>
        <v/>
      </c>
      <c r="C262" s="168"/>
      <c r="D262" s="168"/>
      <c r="E262" s="168"/>
      <c r="F262" s="168"/>
      <c r="G262" s="168"/>
      <c r="H262" s="168"/>
      <c r="I262" s="168"/>
      <c r="J262" s="168"/>
      <c r="K262" s="168"/>
      <c r="L262" s="168"/>
      <c r="M262" s="168"/>
      <c r="N262" s="168"/>
      <c r="O262" s="168"/>
      <c r="P262" s="181"/>
      <c r="Q262" s="6"/>
    </row>
    <row r="263" spans="1:17" x14ac:dyDescent="0.25">
      <c r="A263" s="172"/>
      <c r="B263" s="168" t="str">
        <f>IFERROR(VLOOKUP(A263,TERCEROS[],3,FALSE),"")</f>
        <v/>
      </c>
      <c r="C263" s="168"/>
      <c r="D263" s="168"/>
      <c r="E263" s="168"/>
      <c r="F263" s="168"/>
      <c r="G263" s="168"/>
      <c r="H263" s="168"/>
      <c r="I263" s="168"/>
      <c r="J263" s="168"/>
      <c r="K263" s="168"/>
      <c r="L263" s="168"/>
      <c r="M263" s="168"/>
      <c r="N263" s="168"/>
      <c r="O263" s="168"/>
      <c r="P263" s="181"/>
      <c r="Q263" s="6"/>
    </row>
    <row r="264" spans="1:17" x14ac:dyDescent="0.25">
      <c r="A264" s="172"/>
      <c r="B264" s="168" t="str">
        <f>IFERROR(VLOOKUP(A264,TERCEROS[],3,FALSE),"")</f>
        <v/>
      </c>
      <c r="C264" s="168"/>
      <c r="D264" s="168"/>
      <c r="E264" s="168"/>
      <c r="F264" s="168"/>
      <c r="G264" s="168"/>
      <c r="H264" s="168"/>
      <c r="I264" s="168"/>
      <c r="J264" s="168"/>
      <c r="K264" s="168"/>
      <c r="L264" s="168"/>
      <c r="M264" s="168"/>
      <c r="N264" s="168"/>
      <c r="O264" s="168"/>
      <c r="P264" s="181"/>
      <c r="Q264" s="6"/>
    </row>
    <row r="265" spans="1:17" x14ac:dyDescent="0.25">
      <c r="A265" s="172"/>
      <c r="B265" s="168" t="str">
        <f>IFERROR(VLOOKUP(A265,TERCEROS[],3,FALSE),"")</f>
        <v/>
      </c>
      <c r="C265" s="168"/>
      <c r="D265" s="168"/>
      <c r="E265" s="168"/>
      <c r="F265" s="168"/>
      <c r="G265" s="168"/>
      <c r="H265" s="168"/>
      <c r="I265" s="168"/>
      <c r="J265" s="168"/>
      <c r="K265" s="168"/>
      <c r="L265" s="168"/>
      <c r="M265" s="168"/>
      <c r="N265" s="168"/>
      <c r="O265" s="168"/>
      <c r="P265" s="181"/>
      <c r="Q265" s="6"/>
    </row>
    <row r="266" spans="1:17" x14ac:dyDescent="0.25">
      <c r="A266" s="172"/>
      <c r="B266" s="168" t="str">
        <f>IFERROR(VLOOKUP(A266,TERCEROS[],3,FALSE),"")</f>
        <v/>
      </c>
      <c r="C266" s="168"/>
      <c r="D266" s="168"/>
      <c r="E266" s="168"/>
      <c r="F266" s="168"/>
      <c r="G266" s="168"/>
      <c r="H266" s="168"/>
      <c r="I266" s="168"/>
      <c r="J266" s="168"/>
      <c r="K266" s="168"/>
      <c r="L266" s="168"/>
      <c r="M266" s="168"/>
      <c r="N266" s="168"/>
      <c r="O266" s="168"/>
      <c r="P266" s="181"/>
      <c r="Q266" s="6"/>
    </row>
    <row r="267" spans="1:17" x14ac:dyDescent="0.25">
      <c r="A267" s="172"/>
      <c r="B267" s="168" t="str">
        <f>IFERROR(VLOOKUP(A267,TERCEROS[],3,FALSE),"")</f>
        <v/>
      </c>
      <c r="C267" s="168"/>
      <c r="D267" s="168"/>
      <c r="E267" s="168"/>
      <c r="F267" s="168"/>
      <c r="G267" s="168"/>
      <c r="H267" s="168"/>
      <c r="I267" s="168"/>
      <c r="J267" s="168"/>
      <c r="K267" s="168"/>
      <c r="L267" s="168"/>
      <c r="M267" s="168"/>
      <c r="N267" s="168"/>
      <c r="O267" s="168"/>
      <c r="P267" s="181"/>
      <c r="Q267" s="6"/>
    </row>
    <row r="268" spans="1:17" x14ac:dyDescent="0.25">
      <c r="A268" s="172"/>
      <c r="B268" s="168" t="str">
        <f>IFERROR(VLOOKUP(A268,TERCEROS[],3,FALSE),"")</f>
        <v/>
      </c>
      <c r="C268" s="168"/>
      <c r="D268" s="168"/>
      <c r="E268" s="168"/>
      <c r="F268" s="168"/>
      <c r="G268" s="168"/>
      <c r="H268" s="168"/>
      <c r="I268" s="168"/>
      <c r="J268" s="168"/>
      <c r="K268" s="168"/>
      <c r="L268" s="168"/>
      <c r="M268" s="168"/>
      <c r="N268" s="168"/>
      <c r="O268" s="168"/>
      <c r="P268" s="181"/>
      <c r="Q268" s="6"/>
    </row>
    <row r="269" spans="1:17" x14ac:dyDescent="0.25">
      <c r="A269" s="172"/>
      <c r="B269" s="168" t="str">
        <f>IFERROR(VLOOKUP(A269,TERCEROS[],3,FALSE),"")</f>
        <v/>
      </c>
      <c r="C269" s="168"/>
      <c r="D269" s="168"/>
      <c r="E269" s="168"/>
      <c r="F269" s="168"/>
      <c r="G269" s="168"/>
      <c r="H269" s="168"/>
      <c r="I269" s="168"/>
      <c r="J269" s="168"/>
      <c r="K269" s="168"/>
      <c r="L269" s="168"/>
      <c r="M269" s="168"/>
      <c r="N269" s="168"/>
      <c r="O269" s="168"/>
      <c r="P269" s="181"/>
      <c r="Q269" s="6"/>
    </row>
    <row r="270" spans="1:17" x14ac:dyDescent="0.25">
      <c r="A270" s="172"/>
      <c r="B270" s="168" t="str">
        <f>IFERROR(VLOOKUP(A270,TERCEROS[],3,FALSE),"")</f>
        <v/>
      </c>
      <c r="C270" s="168"/>
      <c r="D270" s="168"/>
      <c r="E270" s="168"/>
      <c r="F270" s="168"/>
      <c r="G270" s="168"/>
      <c r="H270" s="168"/>
      <c r="I270" s="168"/>
      <c r="J270" s="168"/>
      <c r="K270" s="168"/>
      <c r="L270" s="168"/>
      <c r="M270" s="168"/>
      <c r="N270" s="168"/>
      <c r="O270" s="168"/>
      <c r="P270" s="181"/>
      <c r="Q270" s="6"/>
    </row>
    <row r="271" spans="1:17" x14ac:dyDescent="0.25">
      <c r="A271" s="172"/>
      <c r="B271" s="168" t="str">
        <f>IFERROR(VLOOKUP(A271,TERCEROS[],3,FALSE),"")</f>
        <v/>
      </c>
      <c r="C271" s="168"/>
      <c r="D271" s="168"/>
      <c r="E271" s="168"/>
      <c r="F271" s="168"/>
      <c r="G271" s="168"/>
      <c r="H271" s="168"/>
      <c r="I271" s="168"/>
      <c r="J271" s="168"/>
      <c r="K271" s="168"/>
      <c r="L271" s="168"/>
      <c r="M271" s="168"/>
      <c r="N271" s="168"/>
      <c r="O271" s="168"/>
      <c r="P271" s="181"/>
      <c r="Q271" s="6"/>
    </row>
    <row r="272" spans="1:17" x14ac:dyDescent="0.25">
      <c r="A272" s="172"/>
      <c r="B272" s="168" t="str">
        <f>IFERROR(VLOOKUP(A272,TERCEROS[],3,FALSE),"")</f>
        <v/>
      </c>
      <c r="C272" s="168"/>
      <c r="D272" s="168"/>
      <c r="E272" s="168"/>
      <c r="F272" s="168"/>
      <c r="G272" s="168"/>
      <c r="H272" s="168"/>
      <c r="I272" s="168"/>
      <c r="J272" s="168"/>
      <c r="K272" s="168"/>
      <c r="L272" s="168"/>
      <c r="M272" s="168"/>
      <c r="N272" s="168"/>
      <c r="O272" s="168"/>
      <c r="P272" s="181"/>
      <c r="Q272" s="6"/>
    </row>
    <row r="273" spans="1:17" x14ac:dyDescent="0.25">
      <c r="A273" s="172"/>
      <c r="B273" s="168" t="str">
        <f>IFERROR(VLOOKUP(A273,TERCEROS[],3,FALSE),"")</f>
        <v/>
      </c>
      <c r="C273" s="168"/>
      <c r="D273" s="168"/>
      <c r="E273" s="168"/>
      <c r="F273" s="168"/>
      <c r="G273" s="168"/>
      <c r="H273" s="168"/>
      <c r="I273" s="168"/>
      <c r="J273" s="168"/>
      <c r="K273" s="168"/>
      <c r="L273" s="168"/>
      <c r="M273" s="168"/>
      <c r="N273" s="168"/>
      <c r="O273" s="168"/>
      <c r="P273" s="181"/>
      <c r="Q273" s="6"/>
    </row>
    <row r="274" spans="1:17" x14ac:dyDescent="0.25">
      <c r="A274" s="172"/>
      <c r="B274" s="168" t="str">
        <f>IFERROR(VLOOKUP(A274,TERCEROS[],3,FALSE),"")</f>
        <v/>
      </c>
      <c r="C274" s="168"/>
      <c r="D274" s="168"/>
      <c r="E274" s="168"/>
      <c r="F274" s="168"/>
      <c r="G274" s="168"/>
      <c r="H274" s="168"/>
      <c r="I274" s="168"/>
      <c r="J274" s="168"/>
      <c r="K274" s="168"/>
      <c r="L274" s="168"/>
      <c r="M274" s="168"/>
      <c r="N274" s="168"/>
      <c r="O274" s="168"/>
      <c r="P274" s="181"/>
      <c r="Q274" s="6"/>
    </row>
    <row r="275" spans="1:17" x14ac:dyDescent="0.25">
      <c r="A275" s="172"/>
      <c r="B275" s="168" t="str">
        <f>IFERROR(VLOOKUP(A275,TERCEROS[],3,FALSE),"")</f>
        <v/>
      </c>
      <c r="C275" s="168"/>
      <c r="D275" s="168"/>
      <c r="E275" s="168"/>
      <c r="F275" s="168"/>
      <c r="G275" s="168"/>
      <c r="H275" s="168"/>
      <c r="I275" s="168"/>
      <c r="J275" s="168"/>
      <c r="K275" s="168"/>
      <c r="L275" s="168"/>
      <c r="M275" s="168"/>
      <c r="N275" s="168"/>
      <c r="O275" s="168"/>
      <c r="P275" s="181"/>
      <c r="Q275" s="6"/>
    </row>
    <row r="276" spans="1:17" x14ac:dyDescent="0.25">
      <c r="A276" s="172"/>
      <c r="B276" s="168" t="str">
        <f>IFERROR(VLOOKUP(A276,TERCEROS[],3,FALSE),"")</f>
        <v/>
      </c>
      <c r="C276" s="168"/>
      <c r="D276" s="168"/>
      <c r="E276" s="168"/>
      <c r="F276" s="168"/>
      <c r="G276" s="168"/>
      <c r="H276" s="168"/>
      <c r="I276" s="168"/>
      <c r="J276" s="168"/>
      <c r="K276" s="168"/>
      <c r="L276" s="168"/>
      <c r="M276" s="168"/>
      <c r="N276" s="168"/>
      <c r="O276" s="168"/>
      <c r="P276" s="181"/>
      <c r="Q276" s="6"/>
    </row>
    <row r="277" spans="1:17" x14ac:dyDescent="0.25">
      <c r="A277" s="172"/>
      <c r="B277" s="168" t="str">
        <f>IFERROR(VLOOKUP(A277,TERCEROS[],3,FALSE),"")</f>
        <v/>
      </c>
      <c r="C277" s="168"/>
      <c r="D277" s="168"/>
      <c r="E277" s="168"/>
      <c r="F277" s="168"/>
      <c r="G277" s="168"/>
      <c r="H277" s="168"/>
      <c r="I277" s="168"/>
      <c r="J277" s="168"/>
      <c r="K277" s="168"/>
      <c r="L277" s="168"/>
      <c r="M277" s="168"/>
      <c r="N277" s="168"/>
      <c r="O277" s="168"/>
      <c r="P277" s="181"/>
      <c r="Q277" s="6"/>
    </row>
    <row r="278" spans="1:17" x14ac:dyDescent="0.25">
      <c r="A278" s="172"/>
      <c r="B278" s="168" t="str">
        <f>IFERROR(VLOOKUP(A278,TERCEROS[],3,FALSE),"")</f>
        <v/>
      </c>
      <c r="C278" s="168"/>
      <c r="D278" s="168"/>
      <c r="E278" s="168"/>
      <c r="F278" s="168"/>
      <c r="G278" s="168"/>
      <c r="H278" s="168"/>
      <c r="I278" s="168"/>
      <c r="J278" s="168"/>
      <c r="K278" s="168"/>
      <c r="L278" s="168"/>
      <c r="M278" s="168"/>
      <c r="N278" s="168"/>
      <c r="O278" s="168"/>
      <c r="P278" s="181"/>
      <c r="Q278" s="6"/>
    </row>
    <row r="279" spans="1:17" x14ac:dyDescent="0.25">
      <c r="A279" s="172"/>
      <c r="B279" s="168" t="str">
        <f>IFERROR(VLOOKUP(A279,TERCEROS[],3,FALSE),"")</f>
        <v/>
      </c>
      <c r="C279" s="168"/>
      <c r="D279" s="168"/>
      <c r="E279" s="168"/>
      <c r="F279" s="168"/>
      <c r="G279" s="168"/>
      <c r="H279" s="168"/>
      <c r="I279" s="168"/>
      <c r="J279" s="168"/>
      <c r="K279" s="168"/>
      <c r="L279" s="168"/>
      <c r="M279" s="168"/>
      <c r="N279" s="168"/>
      <c r="O279" s="168"/>
      <c r="P279" s="181"/>
      <c r="Q279" s="6"/>
    </row>
    <row r="280" spans="1:17" x14ac:dyDescent="0.25">
      <c r="A280" s="172"/>
      <c r="B280" s="168" t="str">
        <f>IFERROR(VLOOKUP(A280,TERCEROS[],3,FALSE),"")</f>
        <v/>
      </c>
      <c r="C280" s="168"/>
      <c r="D280" s="168"/>
      <c r="E280" s="168"/>
      <c r="F280" s="168"/>
      <c r="G280" s="168"/>
      <c r="H280" s="168"/>
      <c r="I280" s="168"/>
      <c r="J280" s="168"/>
      <c r="K280" s="168"/>
      <c r="L280" s="168"/>
      <c r="M280" s="168"/>
      <c r="N280" s="168"/>
      <c r="O280" s="168"/>
      <c r="P280" s="181"/>
      <c r="Q280" s="6"/>
    </row>
    <row r="281" spans="1:17" x14ac:dyDescent="0.25">
      <c r="A281" s="172"/>
      <c r="B281" s="168" t="str">
        <f>IFERROR(VLOOKUP(A281,TERCEROS[],3,FALSE),"")</f>
        <v/>
      </c>
      <c r="C281" s="168"/>
      <c r="D281" s="168"/>
      <c r="E281" s="168"/>
      <c r="F281" s="168"/>
      <c r="G281" s="168"/>
      <c r="H281" s="168"/>
      <c r="I281" s="168"/>
      <c r="J281" s="168"/>
      <c r="K281" s="168"/>
      <c r="L281" s="168"/>
      <c r="M281" s="168"/>
      <c r="N281" s="168"/>
      <c r="O281" s="168"/>
      <c r="P281" s="181"/>
      <c r="Q281" s="6"/>
    </row>
    <row r="282" spans="1:17" x14ac:dyDescent="0.25">
      <c r="A282" s="172"/>
      <c r="B282" s="168" t="str">
        <f>IFERROR(VLOOKUP(A282,TERCEROS[],3,FALSE),"")</f>
        <v/>
      </c>
      <c r="C282" s="168"/>
      <c r="D282" s="168"/>
      <c r="E282" s="168"/>
      <c r="F282" s="168"/>
      <c r="G282" s="168"/>
      <c r="H282" s="168"/>
      <c r="I282" s="168"/>
      <c r="J282" s="168"/>
      <c r="K282" s="168"/>
      <c r="L282" s="168"/>
      <c r="M282" s="168"/>
      <c r="N282" s="168"/>
      <c r="O282" s="168"/>
      <c r="P282" s="181"/>
      <c r="Q282" s="6"/>
    </row>
    <row r="283" spans="1:17" x14ac:dyDescent="0.25">
      <c r="A283" s="172"/>
      <c r="B283" s="168" t="str">
        <f>IFERROR(VLOOKUP(A283,TERCEROS[],3,FALSE),"")</f>
        <v/>
      </c>
      <c r="C283" s="168"/>
      <c r="D283" s="168"/>
      <c r="E283" s="168"/>
      <c r="F283" s="168"/>
      <c r="G283" s="168"/>
      <c r="H283" s="168"/>
      <c r="I283" s="168"/>
      <c r="J283" s="168"/>
      <c r="K283" s="168"/>
      <c r="L283" s="168"/>
      <c r="M283" s="168"/>
      <c r="N283" s="168"/>
      <c r="O283" s="168"/>
      <c r="P283" s="181"/>
      <c r="Q283" s="6"/>
    </row>
    <row r="284" spans="1:17" x14ac:dyDescent="0.25">
      <c r="A284" s="172"/>
      <c r="B284" s="168" t="str">
        <f>IFERROR(VLOOKUP(A284,TERCEROS[],3,FALSE),"")</f>
        <v/>
      </c>
      <c r="C284" s="168"/>
      <c r="D284" s="168"/>
      <c r="E284" s="168"/>
      <c r="F284" s="168"/>
      <c r="G284" s="168"/>
      <c r="H284" s="168"/>
      <c r="I284" s="168"/>
      <c r="J284" s="168"/>
      <c r="K284" s="168"/>
      <c r="L284" s="168"/>
      <c r="M284" s="168"/>
      <c r="N284" s="168"/>
      <c r="O284" s="168"/>
      <c r="P284" s="181"/>
      <c r="Q284" s="6"/>
    </row>
    <row r="285" spans="1:17" x14ac:dyDescent="0.25">
      <c r="A285" s="172"/>
      <c r="B285" s="168" t="str">
        <f>IFERROR(VLOOKUP(A285,TERCEROS[],3,FALSE),"")</f>
        <v/>
      </c>
      <c r="C285" s="168"/>
      <c r="D285" s="168"/>
      <c r="E285" s="168"/>
      <c r="F285" s="168"/>
      <c r="G285" s="168"/>
      <c r="H285" s="168"/>
      <c r="I285" s="168"/>
      <c r="J285" s="168"/>
      <c r="K285" s="168"/>
      <c r="L285" s="168"/>
      <c r="M285" s="168"/>
      <c r="N285" s="168"/>
      <c r="O285" s="168"/>
      <c r="P285" s="181"/>
      <c r="Q285" s="6"/>
    </row>
    <row r="286" spans="1:17" x14ac:dyDescent="0.25">
      <c r="A286" s="172"/>
      <c r="B286" s="168" t="str">
        <f>IFERROR(VLOOKUP(A286,TERCEROS[],3,FALSE),"")</f>
        <v/>
      </c>
      <c r="C286" s="168"/>
      <c r="D286" s="168"/>
      <c r="E286" s="168"/>
      <c r="F286" s="168"/>
      <c r="G286" s="168"/>
      <c r="H286" s="168"/>
      <c r="I286" s="168"/>
      <c r="J286" s="168"/>
      <c r="K286" s="168"/>
      <c r="L286" s="168"/>
      <c r="M286" s="168"/>
      <c r="N286" s="168"/>
      <c r="O286" s="168"/>
      <c r="P286" s="181"/>
      <c r="Q286" s="6"/>
    </row>
    <row r="287" spans="1:17" x14ac:dyDescent="0.25">
      <c r="A287" s="172"/>
      <c r="B287" s="168" t="str">
        <f>IFERROR(VLOOKUP(A287,TERCEROS[],3,FALSE),"")</f>
        <v/>
      </c>
      <c r="C287" s="168"/>
      <c r="D287" s="168"/>
      <c r="E287" s="168"/>
      <c r="F287" s="168"/>
      <c r="G287" s="168"/>
      <c r="H287" s="168"/>
      <c r="I287" s="168"/>
      <c r="J287" s="168"/>
      <c r="K287" s="168"/>
      <c r="L287" s="168"/>
      <c r="M287" s="168"/>
      <c r="N287" s="168"/>
      <c r="O287" s="168"/>
      <c r="P287" s="181"/>
      <c r="Q287" s="6"/>
    </row>
    <row r="288" spans="1:17" x14ac:dyDescent="0.25">
      <c r="A288" s="172"/>
      <c r="B288" s="168" t="str">
        <f>IFERROR(VLOOKUP(A288,TERCEROS[],3,FALSE),"")</f>
        <v/>
      </c>
      <c r="C288" s="168"/>
      <c r="D288" s="168"/>
      <c r="E288" s="168"/>
      <c r="F288" s="168"/>
      <c r="G288" s="168"/>
      <c r="H288" s="168"/>
      <c r="I288" s="168"/>
      <c r="J288" s="168"/>
      <c r="K288" s="168"/>
      <c r="L288" s="168"/>
      <c r="M288" s="168"/>
      <c r="N288" s="168"/>
      <c r="O288" s="168"/>
      <c r="P288" s="181"/>
      <c r="Q288" s="6"/>
    </row>
    <row r="289" spans="1:17" x14ac:dyDescent="0.25">
      <c r="A289" s="172"/>
      <c r="B289" s="168" t="str">
        <f>IFERROR(VLOOKUP(A289,TERCEROS[],3,FALSE),"")</f>
        <v/>
      </c>
      <c r="C289" s="168"/>
      <c r="D289" s="168"/>
      <c r="E289" s="168"/>
      <c r="F289" s="168"/>
      <c r="G289" s="168"/>
      <c r="H289" s="168"/>
      <c r="I289" s="168"/>
      <c r="J289" s="168"/>
      <c r="K289" s="168"/>
      <c r="L289" s="168"/>
      <c r="M289" s="168"/>
      <c r="N289" s="168"/>
      <c r="O289" s="168"/>
      <c r="P289" s="181"/>
      <c r="Q289" s="6"/>
    </row>
    <row r="290" spans="1:17" x14ac:dyDescent="0.25">
      <c r="A290" s="172"/>
      <c r="B290" s="168" t="str">
        <f>IFERROR(VLOOKUP(A290,TERCEROS[],3,FALSE),"")</f>
        <v/>
      </c>
      <c r="C290" s="168"/>
      <c r="D290" s="168"/>
      <c r="E290" s="168"/>
      <c r="F290" s="168"/>
      <c r="G290" s="168"/>
      <c r="H290" s="168"/>
      <c r="I290" s="168"/>
      <c r="J290" s="168"/>
      <c r="K290" s="168"/>
      <c r="L290" s="168"/>
      <c r="M290" s="168"/>
      <c r="N290" s="168"/>
      <c r="O290" s="168"/>
      <c r="P290" s="181"/>
      <c r="Q290" s="6"/>
    </row>
    <row r="291" spans="1:17" x14ac:dyDescent="0.25">
      <c r="A291" s="172"/>
      <c r="B291" s="168" t="str">
        <f>IFERROR(VLOOKUP(A291,TERCEROS[],3,FALSE),"")</f>
        <v/>
      </c>
      <c r="C291" s="168"/>
      <c r="D291" s="168"/>
      <c r="E291" s="168"/>
      <c r="F291" s="168"/>
      <c r="G291" s="168"/>
      <c r="H291" s="168"/>
      <c r="I291" s="168"/>
      <c r="J291" s="168"/>
      <c r="K291" s="168"/>
      <c r="L291" s="168"/>
      <c r="M291" s="168"/>
      <c r="N291" s="168"/>
      <c r="O291" s="168"/>
      <c r="P291" s="181"/>
      <c r="Q291" s="6"/>
    </row>
    <row r="292" spans="1:17" x14ac:dyDescent="0.25">
      <c r="A292" s="172"/>
      <c r="B292" s="168" t="str">
        <f>IFERROR(VLOOKUP(A292,TERCEROS[],3,FALSE),"")</f>
        <v/>
      </c>
      <c r="C292" s="168"/>
      <c r="D292" s="168"/>
      <c r="E292" s="168"/>
      <c r="F292" s="168"/>
      <c r="G292" s="168"/>
      <c r="H292" s="168"/>
      <c r="I292" s="168"/>
      <c r="J292" s="168"/>
      <c r="K292" s="168"/>
      <c r="L292" s="168"/>
      <c r="M292" s="168"/>
      <c r="N292" s="168"/>
      <c r="O292" s="168"/>
      <c r="P292" s="181"/>
      <c r="Q292" s="6"/>
    </row>
    <row r="293" spans="1:17" x14ac:dyDescent="0.25">
      <c r="A293" s="172"/>
      <c r="B293" s="168" t="str">
        <f>IFERROR(VLOOKUP(A293,TERCEROS[],3,FALSE),"")</f>
        <v/>
      </c>
      <c r="C293" s="168"/>
      <c r="D293" s="168"/>
      <c r="E293" s="168"/>
      <c r="F293" s="168"/>
      <c r="G293" s="168"/>
      <c r="H293" s="168"/>
      <c r="I293" s="168"/>
      <c r="J293" s="168"/>
      <c r="K293" s="168"/>
      <c r="L293" s="168"/>
      <c r="M293" s="168"/>
      <c r="N293" s="168"/>
      <c r="O293" s="168"/>
      <c r="P293" s="181"/>
      <c r="Q293" s="6"/>
    </row>
    <row r="294" spans="1:17" x14ac:dyDescent="0.25">
      <c r="A294" s="172"/>
      <c r="B294" s="168" t="str">
        <f>IFERROR(VLOOKUP(A294,TERCEROS[],3,FALSE),"")</f>
        <v/>
      </c>
      <c r="C294" s="168"/>
      <c r="D294" s="168"/>
      <c r="E294" s="168"/>
      <c r="F294" s="168"/>
      <c r="G294" s="168"/>
      <c r="H294" s="168"/>
      <c r="I294" s="168"/>
      <c r="J294" s="168"/>
      <c r="K294" s="168"/>
      <c r="L294" s="168"/>
      <c r="M294" s="168"/>
      <c r="N294" s="168"/>
      <c r="O294" s="168"/>
      <c r="P294" s="181"/>
      <c r="Q294" s="6"/>
    </row>
    <row r="295" spans="1:17" x14ac:dyDescent="0.25">
      <c r="A295" s="172"/>
      <c r="B295" s="168" t="str">
        <f>IFERROR(VLOOKUP(A295,TERCEROS[],3,FALSE),"")</f>
        <v/>
      </c>
      <c r="C295" s="168"/>
      <c r="D295" s="168"/>
      <c r="E295" s="168"/>
      <c r="F295" s="168"/>
      <c r="G295" s="168"/>
      <c r="H295" s="168"/>
      <c r="I295" s="168"/>
      <c r="J295" s="168"/>
      <c r="K295" s="168"/>
      <c r="L295" s="168"/>
      <c r="M295" s="168"/>
      <c r="N295" s="168"/>
      <c r="O295" s="168"/>
      <c r="P295" s="181"/>
      <c r="Q295" s="6"/>
    </row>
    <row r="296" spans="1:17" x14ac:dyDescent="0.25">
      <c r="A296" s="172"/>
      <c r="B296" s="168" t="str">
        <f>IFERROR(VLOOKUP(A296,TERCEROS[],3,FALSE),"")</f>
        <v/>
      </c>
      <c r="C296" s="168"/>
      <c r="D296" s="168"/>
      <c r="E296" s="168"/>
      <c r="F296" s="168"/>
      <c r="G296" s="168"/>
      <c r="H296" s="168"/>
      <c r="I296" s="168"/>
      <c r="J296" s="168"/>
      <c r="K296" s="168"/>
      <c r="L296" s="168"/>
      <c r="M296" s="168"/>
      <c r="N296" s="168"/>
      <c r="O296" s="168"/>
      <c r="P296" s="181"/>
      <c r="Q296" s="6"/>
    </row>
    <row r="297" spans="1:17" x14ac:dyDescent="0.25">
      <c r="A297" s="172"/>
      <c r="B297" s="168" t="str">
        <f>IFERROR(VLOOKUP(A297,TERCEROS[],3,FALSE),"")</f>
        <v/>
      </c>
      <c r="C297" s="168"/>
      <c r="D297" s="168"/>
      <c r="E297" s="168"/>
      <c r="F297" s="168"/>
      <c r="G297" s="168"/>
      <c r="H297" s="168"/>
      <c r="I297" s="168"/>
      <c r="J297" s="168"/>
      <c r="K297" s="168"/>
      <c r="L297" s="168"/>
      <c r="M297" s="168"/>
      <c r="N297" s="168"/>
      <c r="O297" s="168"/>
      <c r="P297" s="181"/>
      <c r="Q297" s="6"/>
    </row>
    <row r="298" spans="1:17" x14ac:dyDescent="0.25">
      <c r="A298" s="172"/>
      <c r="B298" s="168" t="str">
        <f>IFERROR(VLOOKUP(A298,TERCEROS[],3,FALSE),"")</f>
        <v/>
      </c>
      <c r="C298" s="168"/>
      <c r="D298" s="168"/>
      <c r="E298" s="168"/>
      <c r="F298" s="168"/>
      <c r="G298" s="168"/>
      <c r="H298" s="168"/>
      <c r="I298" s="168"/>
      <c r="J298" s="168"/>
      <c r="K298" s="168"/>
      <c r="L298" s="168"/>
      <c r="M298" s="168"/>
      <c r="N298" s="168"/>
      <c r="O298" s="168"/>
      <c r="P298" s="181"/>
      <c r="Q298" s="6"/>
    </row>
    <row r="299" spans="1:17" x14ac:dyDescent="0.25">
      <c r="A299" s="172"/>
      <c r="B299" s="168" t="str">
        <f>IFERROR(VLOOKUP(A299,TERCEROS[],3,FALSE),"")</f>
        <v/>
      </c>
      <c r="C299" s="168"/>
      <c r="D299" s="168"/>
      <c r="E299" s="168"/>
      <c r="F299" s="168"/>
      <c r="G299" s="168"/>
      <c r="H299" s="168"/>
      <c r="I299" s="168"/>
      <c r="J299" s="168"/>
      <c r="K299" s="168"/>
      <c r="L299" s="168"/>
      <c r="M299" s="168"/>
      <c r="N299" s="168"/>
      <c r="O299" s="168"/>
      <c r="P299" s="181"/>
      <c r="Q299" s="6"/>
    </row>
    <row r="300" spans="1:17" x14ac:dyDescent="0.25">
      <c r="A300" s="172"/>
      <c r="B300" s="168" t="str">
        <f>IFERROR(VLOOKUP(A300,TERCEROS[],3,FALSE),"")</f>
        <v/>
      </c>
      <c r="C300" s="168"/>
      <c r="D300" s="168"/>
      <c r="E300" s="168"/>
      <c r="F300" s="168"/>
      <c r="G300" s="168"/>
      <c r="H300" s="168"/>
      <c r="I300" s="168"/>
      <c r="J300" s="168"/>
      <c r="K300" s="168"/>
      <c r="L300" s="168"/>
      <c r="M300" s="168"/>
      <c r="N300" s="168"/>
      <c r="O300" s="168"/>
      <c r="P300" s="181"/>
      <c r="Q300" s="6"/>
    </row>
    <row r="301" spans="1:17" x14ac:dyDescent="0.25">
      <c r="A301" s="172"/>
      <c r="B301" s="168" t="str">
        <f>IFERROR(VLOOKUP(A301,TERCEROS[],3,FALSE),"")</f>
        <v/>
      </c>
      <c r="C301" s="168"/>
      <c r="D301" s="168"/>
      <c r="E301" s="168"/>
      <c r="F301" s="168"/>
      <c r="G301" s="168"/>
      <c r="H301" s="168"/>
      <c r="I301" s="168"/>
      <c r="J301" s="168"/>
      <c r="K301" s="168"/>
      <c r="L301" s="168"/>
      <c r="M301" s="168"/>
      <c r="N301" s="168"/>
      <c r="O301" s="168"/>
      <c r="P301" s="181"/>
      <c r="Q301" s="6"/>
    </row>
    <row r="302" spans="1:17" x14ac:dyDescent="0.25">
      <c r="A302" s="172"/>
      <c r="B302" s="168" t="str">
        <f>IFERROR(VLOOKUP(A302,TERCEROS[],3,FALSE),"")</f>
        <v/>
      </c>
      <c r="C302" s="168"/>
      <c r="D302" s="168"/>
      <c r="E302" s="168"/>
      <c r="F302" s="168"/>
      <c r="G302" s="168"/>
      <c r="H302" s="168"/>
      <c r="I302" s="168"/>
      <c r="J302" s="168"/>
      <c r="K302" s="168"/>
      <c r="L302" s="168"/>
      <c r="M302" s="168"/>
      <c r="N302" s="168"/>
      <c r="O302" s="168"/>
      <c r="P302" s="181"/>
      <c r="Q302" s="6"/>
    </row>
    <row r="303" spans="1:17" x14ac:dyDescent="0.25">
      <c r="A303" s="172"/>
      <c r="B303" s="168" t="str">
        <f>IFERROR(VLOOKUP(A303,TERCEROS[],3,FALSE),"")</f>
        <v/>
      </c>
      <c r="C303" s="168"/>
      <c r="D303" s="168"/>
      <c r="E303" s="168"/>
      <c r="F303" s="168"/>
      <c r="G303" s="168"/>
      <c r="H303" s="168"/>
      <c r="I303" s="168"/>
      <c r="J303" s="168"/>
      <c r="K303" s="168"/>
      <c r="L303" s="168"/>
      <c r="M303" s="168"/>
      <c r="N303" s="168"/>
      <c r="O303" s="168"/>
      <c r="P303" s="181"/>
      <c r="Q303" s="6"/>
    </row>
    <row r="304" spans="1:17" x14ac:dyDescent="0.25">
      <c r="A304" s="172"/>
      <c r="B304" s="168" t="str">
        <f>IFERROR(VLOOKUP(A304,TERCEROS[],3,FALSE),"")</f>
        <v/>
      </c>
      <c r="C304" s="168"/>
      <c r="D304" s="168"/>
      <c r="E304" s="168"/>
      <c r="F304" s="168"/>
      <c r="G304" s="168"/>
      <c r="H304" s="168"/>
      <c r="I304" s="168"/>
      <c r="J304" s="168"/>
      <c r="K304" s="168"/>
      <c r="L304" s="168"/>
      <c r="M304" s="168"/>
      <c r="N304" s="168"/>
      <c r="O304" s="168"/>
      <c r="P304" s="181"/>
      <c r="Q304" s="6"/>
    </row>
    <row r="305" spans="1:17" x14ac:dyDescent="0.25">
      <c r="A305" s="172"/>
      <c r="B305" s="168" t="str">
        <f>IFERROR(VLOOKUP(A305,TERCEROS[],3,FALSE),"")</f>
        <v/>
      </c>
      <c r="C305" s="168"/>
      <c r="D305" s="168"/>
      <c r="E305" s="168"/>
      <c r="F305" s="168"/>
      <c r="G305" s="168"/>
      <c r="H305" s="168"/>
      <c r="I305" s="168"/>
      <c r="J305" s="168"/>
      <c r="K305" s="168"/>
      <c r="L305" s="168"/>
      <c r="M305" s="168"/>
      <c r="N305" s="168"/>
      <c r="O305" s="168"/>
      <c r="P305" s="181"/>
      <c r="Q305" s="6"/>
    </row>
    <row r="306" spans="1:17" x14ac:dyDescent="0.25">
      <c r="A306" s="172"/>
      <c r="B306" s="168" t="str">
        <f>IFERROR(VLOOKUP(A306,TERCEROS[],3,FALSE),"")</f>
        <v/>
      </c>
      <c r="C306" s="168"/>
      <c r="D306" s="168"/>
      <c r="E306" s="168"/>
      <c r="F306" s="168"/>
      <c r="G306" s="168"/>
      <c r="H306" s="168"/>
      <c r="I306" s="168"/>
      <c r="J306" s="168"/>
      <c r="K306" s="168"/>
      <c r="L306" s="168"/>
      <c r="M306" s="168"/>
      <c r="N306" s="168"/>
      <c r="O306" s="168"/>
      <c r="P306" s="181"/>
      <c r="Q306" s="6"/>
    </row>
    <row r="307" spans="1:17" x14ac:dyDescent="0.25">
      <c r="A307" s="172"/>
      <c r="B307" s="168" t="str">
        <f>IFERROR(VLOOKUP(A307,TERCEROS[],3,FALSE),"")</f>
        <v/>
      </c>
      <c r="C307" s="168"/>
      <c r="D307" s="168"/>
      <c r="E307" s="168"/>
      <c r="F307" s="168"/>
      <c r="G307" s="168"/>
      <c r="H307" s="168"/>
      <c r="I307" s="168"/>
      <c r="J307" s="168"/>
      <c r="K307" s="168"/>
      <c r="L307" s="168"/>
      <c r="M307" s="168"/>
      <c r="N307" s="168"/>
      <c r="O307" s="168"/>
      <c r="P307" s="181"/>
      <c r="Q307" s="6"/>
    </row>
    <row r="308" spans="1:17" x14ac:dyDescent="0.25">
      <c r="A308" s="172"/>
      <c r="B308" s="168" t="str">
        <f>IFERROR(VLOOKUP(A308,TERCEROS[],3,FALSE),"")</f>
        <v/>
      </c>
      <c r="C308" s="168"/>
      <c r="D308" s="168"/>
      <c r="E308" s="168"/>
      <c r="F308" s="168"/>
      <c r="G308" s="168"/>
      <c r="H308" s="168"/>
      <c r="I308" s="168"/>
      <c r="J308" s="168"/>
      <c r="K308" s="168"/>
      <c r="L308" s="168"/>
      <c r="M308" s="168"/>
      <c r="N308" s="168"/>
      <c r="O308" s="168"/>
      <c r="P308" s="181"/>
      <c r="Q308" s="6"/>
    </row>
    <row r="309" spans="1:17" x14ac:dyDescent="0.25">
      <c r="A309" s="172"/>
      <c r="B309" s="168" t="str">
        <f>IFERROR(VLOOKUP(A309,TERCEROS[],3,FALSE),"")</f>
        <v/>
      </c>
      <c r="C309" s="168"/>
      <c r="D309" s="168"/>
      <c r="E309" s="168"/>
      <c r="F309" s="168"/>
      <c r="G309" s="168"/>
      <c r="H309" s="168"/>
      <c r="I309" s="168"/>
      <c r="J309" s="168"/>
      <c r="K309" s="168"/>
      <c r="L309" s="168"/>
      <c r="M309" s="168"/>
      <c r="N309" s="168"/>
      <c r="O309" s="168"/>
      <c r="P309" s="181"/>
      <c r="Q309" s="6"/>
    </row>
    <row r="310" spans="1:17" x14ac:dyDescent="0.25">
      <c r="A310" s="172"/>
      <c r="B310" s="168" t="str">
        <f>IFERROR(VLOOKUP(A310,TERCEROS[],3,FALSE),"")</f>
        <v/>
      </c>
      <c r="C310" s="168"/>
      <c r="D310" s="168"/>
      <c r="E310" s="168"/>
      <c r="F310" s="168"/>
      <c r="G310" s="168"/>
      <c r="H310" s="168"/>
      <c r="I310" s="168"/>
      <c r="J310" s="168"/>
      <c r="K310" s="168"/>
      <c r="L310" s="168"/>
      <c r="M310" s="168"/>
      <c r="N310" s="168"/>
      <c r="O310" s="168"/>
      <c r="P310" s="181"/>
      <c r="Q310" s="6"/>
    </row>
    <row r="311" spans="1:17" x14ac:dyDescent="0.25">
      <c r="A311" s="172"/>
      <c r="B311" s="168" t="str">
        <f>IFERROR(VLOOKUP(A311,TERCEROS[],3,FALSE),"")</f>
        <v/>
      </c>
      <c r="C311" s="168"/>
      <c r="D311" s="168"/>
      <c r="E311" s="168"/>
      <c r="F311" s="168"/>
      <c r="G311" s="168"/>
      <c r="H311" s="168"/>
      <c r="I311" s="168"/>
      <c r="J311" s="168"/>
      <c r="K311" s="168"/>
      <c r="L311" s="168"/>
      <c r="M311" s="168"/>
      <c r="N311" s="168"/>
      <c r="O311" s="168"/>
      <c r="P311" s="181"/>
      <c r="Q311" s="6"/>
    </row>
    <row r="312" spans="1:17" x14ac:dyDescent="0.25">
      <c r="A312" s="172"/>
      <c r="B312" s="168" t="str">
        <f>IFERROR(VLOOKUP(A312,TERCEROS[],3,FALSE),"")</f>
        <v/>
      </c>
      <c r="C312" s="168"/>
      <c r="D312" s="168"/>
      <c r="E312" s="168"/>
      <c r="F312" s="168"/>
      <c r="G312" s="168"/>
      <c r="H312" s="168"/>
      <c r="I312" s="168"/>
      <c r="J312" s="168"/>
      <c r="K312" s="168"/>
      <c r="L312" s="168"/>
      <c r="M312" s="168"/>
      <c r="N312" s="168"/>
      <c r="O312" s="168"/>
      <c r="P312" s="181"/>
      <c r="Q312" s="6"/>
    </row>
    <row r="313" spans="1:17" x14ac:dyDescent="0.25">
      <c r="A313" s="172"/>
      <c r="B313" s="168" t="str">
        <f>IFERROR(VLOOKUP(A313,TERCEROS[],3,FALSE),"")</f>
        <v/>
      </c>
      <c r="C313" s="168"/>
      <c r="D313" s="168"/>
      <c r="E313" s="168"/>
      <c r="F313" s="168"/>
      <c r="G313" s="168"/>
      <c r="H313" s="168"/>
      <c r="I313" s="168"/>
      <c r="J313" s="168"/>
      <c r="K313" s="168"/>
      <c r="L313" s="168"/>
      <c r="M313" s="168"/>
      <c r="N313" s="168"/>
      <c r="O313" s="168"/>
      <c r="P313" s="181"/>
      <c r="Q313" s="6"/>
    </row>
    <row r="314" spans="1:17" x14ac:dyDescent="0.25">
      <c r="A314" s="172"/>
      <c r="B314" s="168" t="str">
        <f>IFERROR(VLOOKUP(A314,TERCEROS[],3,FALSE),"")</f>
        <v/>
      </c>
      <c r="C314" s="168"/>
      <c r="D314" s="168"/>
      <c r="E314" s="168"/>
      <c r="F314" s="168"/>
      <c r="G314" s="168"/>
      <c r="H314" s="168"/>
      <c r="I314" s="168"/>
      <c r="J314" s="168"/>
      <c r="K314" s="168"/>
      <c r="L314" s="168"/>
      <c r="M314" s="168"/>
      <c r="N314" s="168"/>
      <c r="O314" s="168"/>
      <c r="P314" s="181"/>
      <c r="Q314" s="6"/>
    </row>
    <row r="315" spans="1:17" x14ac:dyDescent="0.25">
      <c r="A315" s="172"/>
      <c r="B315" s="168" t="str">
        <f>IFERROR(VLOOKUP(A315,TERCEROS[],3,FALSE),"")</f>
        <v/>
      </c>
      <c r="C315" s="168"/>
      <c r="D315" s="168"/>
      <c r="E315" s="168"/>
      <c r="F315" s="168"/>
      <c r="G315" s="168"/>
      <c r="H315" s="168"/>
      <c r="I315" s="168"/>
      <c r="J315" s="168"/>
      <c r="K315" s="168"/>
      <c r="L315" s="168"/>
      <c r="M315" s="168"/>
      <c r="N315" s="168"/>
      <c r="O315" s="168"/>
      <c r="P315" s="181"/>
      <c r="Q315" s="6"/>
    </row>
    <row r="316" spans="1:17" x14ac:dyDescent="0.25">
      <c r="A316" s="172"/>
      <c r="B316" s="168" t="str">
        <f>IFERROR(VLOOKUP(A316,TERCEROS[],3,FALSE),"")</f>
        <v/>
      </c>
      <c r="C316" s="168"/>
      <c r="D316" s="168"/>
      <c r="E316" s="168"/>
      <c r="F316" s="168"/>
      <c r="G316" s="168"/>
      <c r="H316" s="168"/>
      <c r="I316" s="168"/>
      <c r="J316" s="168"/>
      <c r="K316" s="168"/>
      <c r="L316" s="168"/>
      <c r="M316" s="168"/>
      <c r="N316" s="168"/>
      <c r="O316" s="168"/>
      <c r="P316" s="181"/>
      <c r="Q316" s="6"/>
    </row>
    <row r="317" spans="1:17" x14ac:dyDescent="0.25">
      <c r="A317" s="172"/>
      <c r="B317" s="168" t="str">
        <f>IFERROR(VLOOKUP(A317,TERCEROS[],3,FALSE),"")</f>
        <v/>
      </c>
      <c r="C317" s="168"/>
      <c r="D317" s="168"/>
      <c r="E317" s="168"/>
      <c r="F317" s="168"/>
      <c r="G317" s="168"/>
      <c r="H317" s="168"/>
      <c r="I317" s="168"/>
      <c r="J317" s="168"/>
      <c r="K317" s="168"/>
      <c r="L317" s="168"/>
      <c r="M317" s="168"/>
      <c r="N317" s="168"/>
      <c r="O317" s="168"/>
      <c r="P317" s="181"/>
      <c r="Q317" s="6"/>
    </row>
    <row r="318" spans="1:17" x14ac:dyDescent="0.25">
      <c r="A318" s="172"/>
      <c r="B318" s="168" t="str">
        <f>IFERROR(VLOOKUP(A318,TERCEROS[],3,FALSE),"")</f>
        <v/>
      </c>
      <c r="C318" s="168"/>
      <c r="D318" s="168"/>
      <c r="E318" s="168"/>
      <c r="F318" s="168"/>
      <c r="G318" s="168"/>
      <c r="H318" s="168"/>
      <c r="I318" s="168"/>
      <c r="J318" s="168"/>
      <c r="K318" s="168"/>
      <c r="L318" s="168"/>
      <c r="M318" s="168"/>
      <c r="N318" s="168"/>
      <c r="O318" s="168"/>
      <c r="P318" s="181"/>
      <c r="Q318" s="6"/>
    </row>
    <row r="319" spans="1:17" x14ac:dyDescent="0.25">
      <c r="A319" s="172"/>
      <c r="B319" s="168" t="str">
        <f>IFERROR(VLOOKUP(A319,TERCEROS[],3,FALSE),"")</f>
        <v/>
      </c>
      <c r="C319" s="168"/>
      <c r="D319" s="168"/>
      <c r="E319" s="168"/>
      <c r="F319" s="168"/>
      <c r="G319" s="168"/>
      <c r="H319" s="168"/>
      <c r="I319" s="168"/>
      <c r="J319" s="168"/>
      <c r="K319" s="168"/>
      <c r="L319" s="168"/>
      <c r="M319" s="168"/>
      <c r="N319" s="168"/>
      <c r="O319" s="168"/>
      <c r="P319" s="181"/>
      <c r="Q319" s="6"/>
    </row>
    <row r="320" spans="1:17" x14ac:dyDescent="0.25">
      <c r="A320" s="172"/>
      <c r="B320" s="168" t="str">
        <f>IFERROR(VLOOKUP(A320,TERCEROS[],3,FALSE),"")</f>
        <v/>
      </c>
      <c r="C320" s="168"/>
      <c r="D320" s="168"/>
      <c r="E320" s="168"/>
      <c r="F320" s="168"/>
      <c r="G320" s="168"/>
      <c r="H320" s="168"/>
      <c r="I320" s="168"/>
      <c r="J320" s="168"/>
      <c r="K320" s="168"/>
      <c r="L320" s="168"/>
      <c r="M320" s="168"/>
      <c r="N320" s="168"/>
      <c r="O320" s="168"/>
      <c r="P320" s="181"/>
      <c r="Q320" s="6"/>
    </row>
    <row r="321" spans="1:17" x14ac:dyDescent="0.25">
      <c r="A321" s="172"/>
      <c r="B321" s="168" t="str">
        <f>IFERROR(VLOOKUP(A321,TERCEROS[],3,FALSE),"")</f>
        <v/>
      </c>
      <c r="C321" s="168"/>
      <c r="D321" s="168"/>
      <c r="E321" s="168"/>
      <c r="F321" s="168"/>
      <c r="G321" s="168"/>
      <c r="H321" s="168"/>
      <c r="I321" s="168"/>
      <c r="J321" s="168"/>
      <c r="K321" s="168"/>
      <c r="L321" s="168"/>
      <c r="M321" s="168"/>
      <c r="N321" s="168"/>
      <c r="O321" s="168"/>
      <c r="P321" s="181"/>
      <c r="Q321" s="6"/>
    </row>
    <row r="322" spans="1:17" ht="15.75" thickBot="1" x14ac:dyDescent="0.3">
      <c r="A322" s="173"/>
      <c r="B322" s="174" t="str">
        <f>IFERROR(VLOOKUP(A322,TERCEROS[],3,FALSE),"")</f>
        <v/>
      </c>
      <c r="C322" s="174"/>
      <c r="D322" s="174"/>
      <c r="E322" s="174"/>
      <c r="F322" s="174"/>
      <c r="G322" s="174"/>
      <c r="H322" s="174"/>
      <c r="I322" s="174"/>
      <c r="J322" s="174"/>
      <c r="K322" s="174"/>
      <c r="L322" s="174"/>
      <c r="M322" s="174"/>
      <c r="N322" s="174"/>
      <c r="O322" s="174"/>
      <c r="P322" s="182"/>
      <c r="Q322" s="9"/>
    </row>
  </sheetData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Q322"/>
  <sheetViews>
    <sheetView showGridLines="0" topLeftCell="I1" zoomScale="130" zoomScaleNormal="130" workbookViewId="0">
      <selection activeCell="O3" sqref="O3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12.85546875" bestFit="1" customWidth="1"/>
  </cols>
  <sheetData>
    <row r="1" spans="1:17" ht="15.75" thickBot="1" x14ac:dyDescent="0.3">
      <c r="A1" s="329" t="s">
        <v>1586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1"/>
    </row>
    <row r="2" spans="1:17" ht="15.75" thickBot="1" x14ac:dyDescent="0.3">
      <c r="A2" s="163" t="s">
        <v>4</v>
      </c>
      <c r="B2" s="164" t="s">
        <v>1585</v>
      </c>
      <c r="C2" s="164" t="s">
        <v>1574</v>
      </c>
      <c r="D2" s="165" t="s">
        <v>1575</v>
      </c>
      <c r="E2" s="165" t="s">
        <v>1589</v>
      </c>
      <c r="F2" s="166" t="s">
        <v>1579</v>
      </c>
      <c r="G2" s="166" t="s">
        <v>1577</v>
      </c>
      <c r="H2" s="166" t="s">
        <v>1578</v>
      </c>
      <c r="I2" s="166" t="s">
        <v>1590</v>
      </c>
      <c r="J2" s="166" t="s">
        <v>1591</v>
      </c>
      <c r="K2" s="167" t="s">
        <v>1581</v>
      </c>
      <c r="L2" s="167" t="s">
        <v>1584</v>
      </c>
      <c r="M2" s="167" t="s">
        <v>1587</v>
      </c>
      <c r="N2" s="167" t="s">
        <v>1582</v>
      </c>
      <c r="O2" s="167" t="s">
        <v>1571</v>
      </c>
      <c r="P2" s="167" t="s">
        <v>1583</v>
      </c>
      <c r="Q2" s="183" t="s">
        <v>1572</v>
      </c>
    </row>
    <row r="3" spans="1:17" ht="15.75" thickBot="1" x14ac:dyDescent="0.3">
      <c r="A3" s="169">
        <v>900555235</v>
      </c>
      <c r="B3" s="170" t="str">
        <f>IFERROR(VLOOKUP(A3,TERCEROS[],3,FALSE),"")</f>
        <v>ZAPATEROS BIG LTDA</v>
      </c>
      <c r="C3" s="170" t="s">
        <v>1415</v>
      </c>
      <c r="D3" s="184">
        <v>5942000</v>
      </c>
      <c r="E3" s="184">
        <v>950720</v>
      </c>
      <c r="F3" s="184">
        <v>207970.00000000003</v>
      </c>
      <c r="G3" s="184"/>
      <c r="H3" s="184"/>
      <c r="I3" s="184">
        <f>+D3+E3+-F3</f>
        <v>6684750</v>
      </c>
      <c r="J3" s="186">
        <v>41284</v>
      </c>
      <c r="K3" s="186">
        <v>41315</v>
      </c>
      <c r="L3" s="186">
        <v>41284</v>
      </c>
      <c r="M3" s="184">
        <f>+I3*50%</f>
        <v>3342375</v>
      </c>
      <c r="N3" s="184">
        <f>+I3-M3</f>
        <v>3342375</v>
      </c>
      <c r="O3" s="170"/>
      <c r="P3" s="180"/>
      <c r="Q3" s="171"/>
    </row>
    <row r="4" spans="1:17" x14ac:dyDescent="0.25">
      <c r="A4" s="169"/>
      <c r="B4" s="170"/>
      <c r="C4" s="170"/>
      <c r="D4" s="184"/>
      <c r="E4" s="184"/>
      <c r="F4" s="184"/>
      <c r="G4" s="184"/>
      <c r="H4" s="184"/>
      <c r="I4" s="184"/>
      <c r="J4" s="186"/>
      <c r="K4" s="186"/>
      <c r="L4" s="186"/>
      <c r="M4" s="184"/>
      <c r="N4" s="184"/>
      <c r="O4" s="168"/>
      <c r="P4" s="181"/>
      <c r="Q4" s="6"/>
    </row>
    <row r="5" spans="1:17" x14ac:dyDescent="0.25">
      <c r="A5" s="172"/>
      <c r="B5" s="168" t="str">
        <f>IFERROR(VLOOKUP(A5,TERCEROS[],3,FALSE),"")</f>
        <v/>
      </c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81"/>
      <c r="Q5" s="6"/>
    </row>
    <row r="6" spans="1:17" x14ac:dyDescent="0.25">
      <c r="A6" s="172"/>
      <c r="B6" s="168" t="str">
        <f>IFERROR(VLOOKUP(A6,TERCEROS[],3,FALSE),"")</f>
        <v/>
      </c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81"/>
      <c r="Q6" s="6"/>
    </row>
    <row r="7" spans="1:17" x14ac:dyDescent="0.25">
      <c r="A7" s="172"/>
      <c r="B7" s="168" t="str">
        <f>IFERROR(VLOOKUP(A7,TERCEROS[],3,FALSE),"")</f>
        <v/>
      </c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81"/>
      <c r="Q7" s="6"/>
    </row>
    <row r="8" spans="1:17" x14ac:dyDescent="0.25">
      <c r="A8" s="172"/>
      <c r="B8" s="168" t="str">
        <f>IFERROR(VLOOKUP(A8,TERCEROS[],3,FALSE),"")</f>
        <v/>
      </c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81"/>
      <c r="Q8" s="6"/>
    </row>
    <row r="9" spans="1:17" x14ac:dyDescent="0.25">
      <c r="A9" s="172"/>
      <c r="B9" s="168" t="str">
        <f>IFERROR(VLOOKUP(A9,TERCEROS[],3,FALSE),"")</f>
        <v/>
      </c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81"/>
      <c r="Q9" s="6"/>
    </row>
    <row r="10" spans="1:17" x14ac:dyDescent="0.25">
      <c r="A10" s="172"/>
      <c r="B10" s="168" t="str">
        <f>IFERROR(VLOOKUP(A10,TERCEROS[],3,FALSE),"")</f>
        <v/>
      </c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81"/>
      <c r="Q10" s="6"/>
    </row>
    <row r="11" spans="1:17" x14ac:dyDescent="0.25">
      <c r="A11" s="172"/>
      <c r="B11" s="168" t="str">
        <f>IFERROR(VLOOKUP(A11,TERCEROS[],3,FALSE),"")</f>
        <v/>
      </c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81"/>
      <c r="Q11" s="6"/>
    </row>
    <row r="12" spans="1:17" x14ac:dyDescent="0.25">
      <c r="A12" s="172"/>
      <c r="B12" s="168" t="str">
        <f>IFERROR(VLOOKUP(A12,TERCEROS[],3,FALSE),"")</f>
        <v/>
      </c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81"/>
      <c r="Q12" s="6"/>
    </row>
    <row r="13" spans="1:17" x14ac:dyDescent="0.25">
      <c r="A13" s="172"/>
      <c r="B13" s="168" t="str">
        <f>IFERROR(VLOOKUP(A13,TERCEROS[],3,FALSE),"")</f>
        <v/>
      </c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81"/>
      <c r="Q13" s="6"/>
    </row>
    <row r="14" spans="1:17" x14ac:dyDescent="0.25">
      <c r="A14" s="172"/>
      <c r="B14" s="168" t="str">
        <f>IFERROR(VLOOKUP(A14,TERCEROS[],3,FALSE),"")</f>
        <v/>
      </c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81"/>
      <c r="Q14" s="6"/>
    </row>
    <row r="15" spans="1:17" x14ac:dyDescent="0.25">
      <c r="A15" s="172"/>
      <c r="B15" s="168" t="str">
        <f>IFERROR(VLOOKUP(A15,TERCEROS[],3,FALSE),"")</f>
        <v/>
      </c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81"/>
      <c r="Q15" s="6"/>
    </row>
    <row r="16" spans="1:17" x14ac:dyDescent="0.25">
      <c r="A16" s="172"/>
      <c r="B16" s="168" t="str">
        <f>IFERROR(VLOOKUP(A16,TERCEROS[],3,FALSE),"")</f>
        <v/>
      </c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81"/>
      <c r="Q16" s="6"/>
    </row>
    <row r="17" spans="1:17" x14ac:dyDescent="0.25">
      <c r="A17" s="172"/>
      <c r="B17" s="168" t="str">
        <f>IFERROR(VLOOKUP(A17,TERCEROS[],3,FALSE),"")</f>
        <v/>
      </c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81"/>
      <c r="Q17" s="6"/>
    </row>
    <row r="18" spans="1:17" x14ac:dyDescent="0.25">
      <c r="A18" s="172"/>
      <c r="B18" s="168" t="str">
        <f>IFERROR(VLOOKUP(A18,TERCEROS[],3,FALSE),"")</f>
        <v/>
      </c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81"/>
      <c r="Q18" s="6"/>
    </row>
    <row r="19" spans="1:17" x14ac:dyDescent="0.25">
      <c r="A19" s="172"/>
      <c r="B19" s="168" t="str">
        <f>IFERROR(VLOOKUP(A19,TERCEROS[],3,FALSE),"")</f>
        <v/>
      </c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81"/>
      <c r="Q19" s="6"/>
    </row>
    <row r="20" spans="1:17" x14ac:dyDescent="0.25">
      <c r="A20" s="172"/>
      <c r="B20" s="168" t="str">
        <f>IFERROR(VLOOKUP(A20,TERCEROS[],3,FALSE),"")</f>
        <v/>
      </c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81"/>
      <c r="Q20" s="6"/>
    </row>
    <row r="21" spans="1:17" x14ac:dyDescent="0.25">
      <c r="A21" s="172"/>
      <c r="B21" s="168" t="str">
        <f>IFERROR(VLOOKUP(A21,TERCEROS[],3,FALSE),"")</f>
        <v/>
      </c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81"/>
      <c r="Q21" s="6"/>
    </row>
    <row r="22" spans="1:17" x14ac:dyDescent="0.25">
      <c r="A22" s="172"/>
      <c r="B22" s="168" t="str">
        <f>IFERROR(VLOOKUP(A22,TERCEROS[],3,FALSE),"")</f>
        <v/>
      </c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81"/>
      <c r="Q22" s="6"/>
    </row>
    <row r="23" spans="1:17" x14ac:dyDescent="0.25">
      <c r="A23" s="172"/>
      <c r="B23" s="168" t="str">
        <f>IFERROR(VLOOKUP(A23,TERCEROS[],3,FALSE),"")</f>
        <v/>
      </c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81"/>
      <c r="Q23" s="6"/>
    </row>
    <row r="24" spans="1:17" x14ac:dyDescent="0.25">
      <c r="A24" s="172"/>
      <c r="B24" s="168" t="str">
        <f>IFERROR(VLOOKUP(A24,TERCEROS[],3,FALSE),"")</f>
        <v/>
      </c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81"/>
      <c r="Q24" s="6"/>
    </row>
    <row r="25" spans="1:17" x14ac:dyDescent="0.25">
      <c r="A25" s="172"/>
      <c r="B25" s="168" t="str">
        <f>IFERROR(VLOOKUP(A25,TERCEROS[],3,FALSE),"")</f>
        <v/>
      </c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81"/>
      <c r="Q25" s="6"/>
    </row>
    <row r="26" spans="1:17" x14ac:dyDescent="0.25">
      <c r="A26" s="172"/>
      <c r="B26" s="168" t="str">
        <f>IFERROR(VLOOKUP(A26,TERCEROS[],3,FALSE),"")</f>
        <v/>
      </c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81"/>
      <c r="Q26" s="6"/>
    </row>
    <row r="27" spans="1:17" x14ac:dyDescent="0.25">
      <c r="A27" s="172"/>
      <c r="B27" s="168" t="str">
        <f>IFERROR(VLOOKUP(A27,TERCEROS[],3,FALSE),"")</f>
        <v/>
      </c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81"/>
      <c r="Q27" s="6"/>
    </row>
    <row r="28" spans="1:17" x14ac:dyDescent="0.25">
      <c r="A28" s="172"/>
      <c r="B28" s="168" t="str">
        <f>IFERROR(VLOOKUP(A28,TERCEROS[],3,FALSE),"")</f>
        <v/>
      </c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81"/>
      <c r="Q28" s="6"/>
    </row>
    <row r="29" spans="1:17" x14ac:dyDescent="0.25">
      <c r="A29" s="172"/>
      <c r="B29" s="168" t="str">
        <f>IFERROR(VLOOKUP(A29,TERCEROS[],3,FALSE),"")</f>
        <v/>
      </c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81"/>
      <c r="Q29" s="6"/>
    </row>
    <row r="30" spans="1:17" x14ac:dyDescent="0.25">
      <c r="A30" s="172"/>
      <c r="B30" s="168" t="str">
        <f>IFERROR(VLOOKUP(A30,TERCEROS[],3,FALSE),"")</f>
        <v/>
      </c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81"/>
      <c r="Q30" s="6"/>
    </row>
    <row r="31" spans="1:17" x14ac:dyDescent="0.25">
      <c r="A31" s="172"/>
      <c r="B31" s="168" t="str">
        <f>IFERROR(VLOOKUP(A31,TERCEROS[],3,FALSE),"")</f>
        <v/>
      </c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81"/>
      <c r="Q31" s="6"/>
    </row>
    <row r="32" spans="1:17" x14ac:dyDescent="0.25">
      <c r="A32" s="172"/>
      <c r="B32" s="168" t="str">
        <f>IFERROR(VLOOKUP(A32,TERCEROS[],3,FALSE),"")</f>
        <v/>
      </c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81"/>
      <c r="Q32" s="6"/>
    </row>
    <row r="33" spans="1:17" x14ac:dyDescent="0.25">
      <c r="A33" s="172"/>
      <c r="B33" s="168" t="str">
        <f>IFERROR(VLOOKUP(A33,TERCEROS[],3,FALSE),"")</f>
        <v/>
      </c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81"/>
      <c r="Q33" s="6"/>
    </row>
    <row r="34" spans="1:17" x14ac:dyDescent="0.25">
      <c r="A34" s="172"/>
      <c r="B34" s="168" t="str">
        <f>IFERROR(VLOOKUP(A34,TERCEROS[],3,FALSE),"")</f>
        <v/>
      </c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81"/>
      <c r="Q34" s="6"/>
    </row>
    <row r="35" spans="1:17" x14ac:dyDescent="0.25">
      <c r="A35" s="172"/>
      <c r="B35" s="168" t="str">
        <f>IFERROR(VLOOKUP(A35,TERCEROS[],3,FALSE),"")</f>
        <v/>
      </c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81"/>
      <c r="Q35" s="6"/>
    </row>
    <row r="36" spans="1:17" x14ac:dyDescent="0.25">
      <c r="A36" s="172"/>
      <c r="B36" s="168" t="str">
        <f>IFERROR(VLOOKUP(A36,TERCEROS[],3,FALSE),"")</f>
        <v/>
      </c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81"/>
      <c r="Q36" s="6"/>
    </row>
    <row r="37" spans="1:17" x14ac:dyDescent="0.25">
      <c r="A37" s="172"/>
      <c r="B37" s="168" t="str">
        <f>IFERROR(VLOOKUP(A37,TERCEROS[],3,FALSE),"")</f>
        <v/>
      </c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81"/>
      <c r="Q37" s="6"/>
    </row>
    <row r="38" spans="1:17" x14ac:dyDescent="0.25">
      <c r="A38" s="172"/>
      <c r="B38" s="168" t="str">
        <f>IFERROR(VLOOKUP(A38,TERCEROS[],3,FALSE),"")</f>
        <v/>
      </c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81"/>
      <c r="Q38" s="6"/>
    </row>
    <row r="39" spans="1:17" x14ac:dyDescent="0.25">
      <c r="A39" s="172"/>
      <c r="B39" s="168" t="str">
        <f>IFERROR(VLOOKUP(A39,TERCEROS[],3,FALSE),"")</f>
        <v/>
      </c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81"/>
      <c r="Q39" s="6"/>
    </row>
    <row r="40" spans="1:17" x14ac:dyDescent="0.25">
      <c r="A40" s="172"/>
      <c r="B40" s="168" t="str">
        <f>IFERROR(VLOOKUP(A40,TERCEROS[],3,FALSE),"")</f>
        <v/>
      </c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81"/>
      <c r="Q40" s="6"/>
    </row>
    <row r="41" spans="1:17" x14ac:dyDescent="0.25">
      <c r="A41" s="172"/>
      <c r="B41" s="168" t="str">
        <f>IFERROR(VLOOKUP(A41,TERCEROS[],3,FALSE),"")</f>
        <v/>
      </c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81"/>
      <c r="Q41" s="6"/>
    </row>
    <row r="42" spans="1:17" x14ac:dyDescent="0.25">
      <c r="A42" s="172"/>
      <c r="B42" s="168" t="str">
        <f>IFERROR(VLOOKUP(A42,TERCEROS[],3,FALSE),"")</f>
        <v/>
      </c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81"/>
      <c r="Q42" s="6"/>
    </row>
    <row r="43" spans="1:17" x14ac:dyDescent="0.25">
      <c r="A43" s="172"/>
      <c r="B43" s="168" t="str">
        <f>IFERROR(VLOOKUP(A43,TERCEROS[],3,FALSE),"")</f>
        <v/>
      </c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81"/>
      <c r="Q43" s="6"/>
    </row>
    <row r="44" spans="1:17" x14ac:dyDescent="0.25">
      <c r="A44" s="172"/>
      <c r="B44" s="168" t="str">
        <f>IFERROR(VLOOKUP(A44,TERCEROS[],3,FALSE),"")</f>
        <v/>
      </c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81"/>
      <c r="Q44" s="6"/>
    </row>
    <row r="45" spans="1:17" x14ac:dyDescent="0.25">
      <c r="A45" s="172"/>
      <c r="B45" s="168" t="str">
        <f>IFERROR(VLOOKUP(A45,TERCEROS[],3,FALSE),"")</f>
        <v/>
      </c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81"/>
      <c r="Q45" s="6"/>
    </row>
    <row r="46" spans="1:17" x14ac:dyDescent="0.25">
      <c r="A46" s="172"/>
      <c r="B46" s="168" t="str">
        <f>IFERROR(VLOOKUP(A46,TERCEROS[],3,FALSE),"")</f>
        <v/>
      </c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81"/>
      <c r="Q46" s="6"/>
    </row>
    <row r="47" spans="1:17" x14ac:dyDescent="0.25">
      <c r="A47" s="172"/>
      <c r="B47" s="168" t="str">
        <f>IFERROR(VLOOKUP(A47,TERCEROS[],3,FALSE),"")</f>
        <v/>
      </c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81"/>
      <c r="Q47" s="6"/>
    </row>
    <row r="48" spans="1:17" x14ac:dyDescent="0.25">
      <c r="A48" s="172"/>
      <c r="B48" s="168" t="str">
        <f>IFERROR(VLOOKUP(A48,TERCEROS[],3,FALSE),"")</f>
        <v/>
      </c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81"/>
      <c r="Q48" s="6"/>
    </row>
    <row r="49" spans="1:17" x14ac:dyDescent="0.25">
      <c r="A49" s="172"/>
      <c r="B49" s="168" t="str">
        <f>IFERROR(VLOOKUP(A49,TERCEROS[],3,FALSE),"")</f>
        <v/>
      </c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81"/>
      <c r="Q49" s="6"/>
    </row>
    <row r="50" spans="1:17" x14ac:dyDescent="0.25">
      <c r="A50" s="172"/>
      <c r="B50" s="168" t="str">
        <f>IFERROR(VLOOKUP(A50,TERCEROS[],3,FALSE),"")</f>
        <v/>
      </c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81"/>
      <c r="Q50" s="6"/>
    </row>
    <row r="51" spans="1:17" x14ac:dyDescent="0.25">
      <c r="A51" s="172"/>
      <c r="B51" s="168" t="str">
        <f>IFERROR(VLOOKUP(A51,TERCEROS[],3,FALSE),"")</f>
        <v/>
      </c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81"/>
      <c r="Q51" s="6"/>
    </row>
    <row r="52" spans="1:17" x14ac:dyDescent="0.25">
      <c r="A52" s="172"/>
      <c r="B52" s="168" t="str">
        <f>IFERROR(VLOOKUP(A52,TERCEROS[],3,FALSE),"")</f>
        <v/>
      </c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81"/>
      <c r="Q52" s="6"/>
    </row>
    <row r="53" spans="1:17" x14ac:dyDescent="0.25">
      <c r="A53" s="172"/>
      <c r="B53" s="168" t="str">
        <f>IFERROR(VLOOKUP(A53,TERCEROS[],3,FALSE),"")</f>
        <v/>
      </c>
      <c r="C53" s="168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81"/>
      <c r="Q53" s="6"/>
    </row>
    <row r="54" spans="1:17" x14ac:dyDescent="0.25">
      <c r="A54" s="172"/>
      <c r="B54" s="168" t="str">
        <f>IFERROR(VLOOKUP(A54,TERCEROS[],3,FALSE),"")</f>
        <v/>
      </c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81"/>
      <c r="Q54" s="6"/>
    </row>
    <row r="55" spans="1:17" x14ac:dyDescent="0.25">
      <c r="A55" s="172"/>
      <c r="B55" s="168" t="str">
        <f>IFERROR(VLOOKUP(A55,TERCEROS[],3,FALSE),"")</f>
        <v/>
      </c>
      <c r="C55" s="168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81"/>
      <c r="Q55" s="6"/>
    </row>
    <row r="56" spans="1:17" x14ac:dyDescent="0.25">
      <c r="A56" s="172"/>
      <c r="B56" s="168" t="str">
        <f>IFERROR(VLOOKUP(A56,TERCEROS[],3,FALSE),"")</f>
        <v/>
      </c>
      <c r="C56" s="168"/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81"/>
      <c r="Q56" s="6"/>
    </row>
    <row r="57" spans="1:17" x14ac:dyDescent="0.25">
      <c r="A57" s="172"/>
      <c r="B57" s="168" t="str">
        <f>IFERROR(VLOOKUP(A57,TERCEROS[],3,FALSE),"")</f>
        <v/>
      </c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81"/>
      <c r="Q57" s="6"/>
    </row>
    <row r="58" spans="1:17" x14ac:dyDescent="0.25">
      <c r="A58" s="172"/>
      <c r="B58" s="168" t="str">
        <f>IFERROR(VLOOKUP(A58,TERCEROS[],3,FALSE),"")</f>
        <v/>
      </c>
      <c r="C58" s="168"/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68"/>
      <c r="P58" s="181"/>
      <c r="Q58" s="6"/>
    </row>
    <row r="59" spans="1:17" x14ac:dyDescent="0.25">
      <c r="A59" s="172"/>
      <c r="B59" s="168" t="str">
        <f>IFERROR(VLOOKUP(A59,TERCEROS[],3,FALSE),"")</f>
        <v/>
      </c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81"/>
      <c r="Q59" s="6"/>
    </row>
    <row r="60" spans="1:17" x14ac:dyDescent="0.25">
      <c r="A60" s="172"/>
      <c r="B60" s="168" t="str">
        <f>IFERROR(VLOOKUP(A60,TERCEROS[],3,FALSE),"")</f>
        <v/>
      </c>
      <c r="C60" s="168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81"/>
      <c r="Q60" s="6"/>
    </row>
    <row r="61" spans="1:17" x14ac:dyDescent="0.25">
      <c r="A61" s="172"/>
      <c r="B61" s="168" t="str">
        <f>IFERROR(VLOOKUP(A61,TERCEROS[],3,FALSE),"")</f>
        <v/>
      </c>
      <c r="C61" s="168"/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81"/>
      <c r="Q61" s="6"/>
    </row>
    <row r="62" spans="1:17" x14ac:dyDescent="0.25">
      <c r="A62" s="172"/>
      <c r="B62" s="168" t="str">
        <f>IFERROR(VLOOKUP(A62,TERCEROS[],3,FALSE),"")</f>
        <v/>
      </c>
      <c r="C62" s="168"/>
      <c r="D62" s="168"/>
      <c r="E62" s="168"/>
      <c r="F62" s="168"/>
      <c r="G62" s="168"/>
      <c r="H62" s="168"/>
      <c r="I62" s="168"/>
      <c r="J62" s="168"/>
      <c r="K62" s="168"/>
      <c r="L62" s="168"/>
      <c r="M62" s="168"/>
      <c r="N62" s="168"/>
      <c r="O62" s="168"/>
      <c r="P62" s="181"/>
      <c r="Q62" s="6"/>
    </row>
    <row r="63" spans="1:17" x14ac:dyDescent="0.25">
      <c r="A63" s="172"/>
      <c r="B63" s="168" t="str">
        <f>IFERROR(VLOOKUP(A63,TERCEROS[],3,FALSE),"")</f>
        <v/>
      </c>
      <c r="C63" s="168"/>
      <c r="D63" s="168"/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81"/>
      <c r="Q63" s="6"/>
    </row>
    <row r="64" spans="1:17" x14ac:dyDescent="0.25">
      <c r="A64" s="172"/>
      <c r="B64" s="168" t="str">
        <f>IFERROR(VLOOKUP(A64,TERCEROS[],3,FALSE),"")</f>
        <v/>
      </c>
      <c r="C64" s="168"/>
      <c r="D64" s="168"/>
      <c r="E64" s="168"/>
      <c r="F64" s="168"/>
      <c r="G64" s="168"/>
      <c r="H64" s="168"/>
      <c r="I64" s="168"/>
      <c r="J64" s="168"/>
      <c r="K64" s="168"/>
      <c r="L64" s="168"/>
      <c r="M64" s="168"/>
      <c r="N64" s="168"/>
      <c r="O64" s="168"/>
      <c r="P64" s="181"/>
      <c r="Q64" s="6"/>
    </row>
    <row r="65" spans="1:17" x14ac:dyDescent="0.25">
      <c r="A65" s="172"/>
      <c r="B65" s="168" t="str">
        <f>IFERROR(VLOOKUP(A65,TERCEROS[],3,FALSE),"")</f>
        <v/>
      </c>
      <c r="C65" s="168"/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81"/>
      <c r="Q65" s="6"/>
    </row>
    <row r="66" spans="1:17" x14ac:dyDescent="0.25">
      <c r="A66" s="172"/>
      <c r="B66" s="168" t="str">
        <f>IFERROR(VLOOKUP(A66,TERCEROS[],3,FALSE),"")</f>
        <v/>
      </c>
      <c r="C66" s="168"/>
      <c r="D66" s="168"/>
      <c r="E66" s="168"/>
      <c r="F66" s="168"/>
      <c r="G66" s="168"/>
      <c r="H66" s="168"/>
      <c r="I66" s="168"/>
      <c r="J66" s="168"/>
      <c r="K66" s="168"/>
      <c r="L66" s="168"/>
      <c r="M66" s="168"/>
      <c r="N66" s="168"/>
      <c r="O66" s="168"/>
      <c r="P66" s="181"/>
      <c r="Q66" s="6"/>
    </row>
    <row r="67" spans="1:17" x14ac:dyDescent="0.25">
      <c r="A67" s="172"/>
      <c r="B67" s="168" t="str">
        <f>IFERROR(VLOOKUP(A67,TERCEROS[],3,FALSE),"")</f>
        <v/>
      </c>
      <c r="C67" s="168"/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81"/>
      <c r="Q67" s="6"/>
    </row>
    <row r="68" spans="1:17" x14ac:dyDescent="0.25">
      <c r="A68" s="172"/>
      <c r="B68" s="168" t="str">
        <f>IFERROR(VLOOKUP(A68,TERCEROS[],3,FALSE),"")</f>
        <v/>
      </c>
      <c r="C68" s="168"/>
      <c r="D68" s="168"/>
      <c r="E68" s="168"/>
      <c r="F68" s="168"/>
      <c r="G68" s="168"/>
      <c r="H68" s="168"/>
      <c r="I68" s="168"/>
      <c r="J68" s="168"/>
      <c r="K68" s="168"/>
      <c r="L68" s="168"/>
      <c r="M68" s="168"/>
      <c r="N68" s="168"/>
      <c r="O68" s="168"/>
      <c r="P68" s="181"/>
      <c r="Q68" s="6"/>
    </row>
    <row r="69" spans="1:17" x14ac:dyDescent="0.25">
      <c r="A69" s="172"/>
      <c r="B69" s="168" t="str">
        <f>IFERROR(VLOOKUP(A69,TERCEROS[],3,FALSE),"")</f>
        <v/>
      </c>
      <c r="C69" s="168"/>
      <c r="D69" s="168"/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168"/>
      <c r="P69" s="181"/>
      <c r="Q69" s="6"/>
    </row>
    <row r="70" spans="1:17" x14ac:dyDescent="0.25">
      <c r="A70" s="172"/>
      <c r="B70" s="168" t="str">
        <f>IFERROR(VLOOKUP(A70,TERCEROS[],3,FALSE),"")</f>
        <v/>
      </c>
      <c r="C70" s="168"/>
      <c r="D70" s="168"/>
      <c r="E70" s="168"/>
      <c r="F70" s="168"/>
      <c r="G70" s="168"/>
      <c r="H70" s="168"/>
      <c r="I70" s="168"/>
      <c r="J70" s="168"/>
      <c r="K70" s="168"/>
      <c r="L70" s="168"/>
      <c r="M70" s="168"/>
      <c r="N70" s="168"/>
      <c r="O70" s="168"/>
      <c r="P70" s="181"/>
      <c r="Q70" s="6"/>
    </row>
    <row r="71" spans="1:17" x14ac:dyDescent="0.25">
      <c r="A71" s="172"/>
      <c r="B71" s="168" t="str">
        <f>IFERROR(VLOOKUP(A71,TERCEROS[],3,FALSE),"")</f>
        <v/>
      </c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81"/>
      <c r="Q71" s="6"/>
    </row>
    <row r="72" spans="1:17" x14ac:dyDescent="0.25">
      <c r="A72" s="172"/>
      <c r="B72" s="168" t="str">
        <f>IFERROR(VLOOKUP(A72,TERCEROS[],3,FALSE),"")</f>
        <v/>
      </c>
      <c r="C72" s="168"/>
      <c r="D72" s="168"/>
      <c r="E72" s="168"/>
      <c r="F72" s="168"/>
      <c r="G72" s="168"/>
      <c r="H72" s="168"/>
      <c r="I72" s="168"/>
      <c r="J72" s="168"/>
      <c r="K72" s="168"/>
      <c r="L72" s="168"/>
      <c r="M72" s="168"/>
      <c r="N72" s="168"/>
      <c r="O72" s="168"/>
      <c r="P72" s="181"/>
      <c r="Q72" s="6"/>
    </row>
    <row r="73" spans="1:17" x14ac:dyDescent="0.25">
      <c r="A73" s="172"/>
      <c r="B73" s="168" t="str">
        <f>IFERROR(VLOOKUP(A73,TERCEROS[],3,FALSE),"")</f>
        <v/>
      </c>
      <c r="C73" s="168"/>
      <c r="D73" s="168"/>
      <c r="E73" s="168"/>
      <c r="F73" s="168"/>
      <c r="G73" s="168"/>
      <c r="H73" s="168"/>
      <c r="I73" s="168"/>
      <c r="J73" s="168"/>
      <c r="K73" s="168"/>
      <c r="L73" s="168"/>
      <c r="M73" s="168"/>
      <c r="N73" s="168"/>
      <c r="O73" s="168"/>
      <c r="P73" s="181"/>
      <c r="Q73" s="6"/>
    </row>
    <row r="74" spans="1:17" x14ac:dyDescent="0.25">
      <c r="A74" s="172"/>
      <c r="B74" s="168" t="str">
        <f>IFERROR(VLOOKUP(A74,TERCEROS[],3,FALSE),"")</f>
        <v/>
      </c>
      <c r="C74" s="168"/>
      <c r="D74" s="168"/>
      <c r="E74" s="168"/>
      <c r="F74" s="168"/>
      <c r="G74" s="168"/>
      <c r="H74" s="168"/>
      <c r="I74" s="168"/>
      <c r="J74" s="168"/>
      <c r="K74" s="168"/>
      <c r="L74" s="168"/>
      <c r="M74" s="168"/>
      <c r="N74" s="168"/>
      <c r="O74" s="168"/>
      <c r="P74" s="181"/>
      <c r="Q74" s="6"/>
    </row>
    <row r="75" spans="1:17" x14ac:dyDescent="0.25">
      <c r="A75" s="172"/>
      <c r="B75" s="168" t="str">
        <f>IFERROR(VLOOKUP(A75,TERCEROS[],3,FALSE),"")</f>
        <v/>
      </c>
      <c r="C75" s="168"/>
      <c r="D75" s="168"/>
      <c r="E75" s="168"/>
      <c r="F75" s="168"/>
      <c r="G75" s="168"/>
      <c r="H75" s="168"/>
      <c r="I75" s="168"/>
      <c r="J75" s="168"/>
      <c r="K75" s="168"/>
      <c r="L75" s="168"/>
      <c r="M75" s="168"/>
      <c r="N75" s="168"/>
      <c r="O75" s="168"/>
      <c r="P75" s="181"/>
      <c r="Q75" s="6"/>
    </row>
    <row r="76" spans="1:17" x14ac:dyDescent="0.25">
      <c r="A76" s="172"/>
      <c r="B76" s="168" t="str">
        <f>IFERROR(VLOOKUP(A76,TERCEROS[],3,FALSE),"")</f>
        <v/>
      </c>
      <c r="C76" s="168"/>
      <c r="D76" s="168"/>
      <c r="E76" s="168"/>
      <c r="F76" s="168"/>
      <c r="G76" s="168"/>
      <c r="H76" s="168"/>
      <c r="I76" s="168"/>
      <c r="J76" s="168"/>
      <c r="K76" s="168"/>
      <c r="L76" s="168"/>
      <c r="M76" s="168"/>
      <c r="N76" s="168"/>
      <c r="O76" s="168"/>
      <c r="P76" s="181"/>
      <c r="Q76" s="6"/>
    </row>
    <row r="77" spans="1:17" x14ac:dyDescent="0.25">
      <c r="A77" s="172"/>
      <c r="B77" s="168" t="str">
        <f>IFERROR(VLOOKUP(A77,TERCEROS[],3,FALSE),"")</f>
        <v/>
      </c>
      <c r="C77" s="168"/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81"/>
      <c r="Q77" s="6"/>
    </row>
    <row r="78" spans="1:17" x14ac:dyDescent="0.25">
      <c r="A78" s="172"/>
      <c r="B78" s="168" t="str">
        <f>IFERROR(VLOOKUP(A78,TERCEROS[],3,FALSE),"")</f>
        <v/>
      </c>
      <c r="C78" s="168"/>
      <c r="D78" s="168"/>
      <c r="E78" s="168"/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181"/>
      <c r="Q78" s="6"/>
    </row>
    <row r="79" spans="1:17" x14ac:dyDescent="0.25">
      <c r="A79" s="172"/>
      <c r="B79" s="168" t="str">
        <f>IFERROR(VLOOKUP(A79,TERCEROS[],3,FALSE),"")</f>
        <v/>
      </c>
      <c r="C79" s="168"/>
      <c r="D79" s="168"/>
      <c r="E79" s="168"/>
      <c r="F79" s="168"/>
      <c r="G79" s="168"/>
      <c r="H79" s="168"/>
      <c r="I79" s="168"/>
      <c r="J79" s="168"/>
      <c r="K79" s="168"/>
      <c r="L79" s="168"/>
      <c r="M79" s="168"/>
      <c r="N79" s="168"/>
      <c r="O79" s="168"/>
      <c r="P79" s="181"/>
      <c r="Q79" s="6"/>
    </row>
    <row r="80" spans="1:17" x14ac:dyDescent="0.25">
      <c r="A80" s="172"/>
      <c r="B80" s="168" t="str">
        <f>IFERROR(VLOOKUP(A80,TERCEROS[],3,FALSE),"")</f>
        <v/>
      </c>
      <c r="C80" s="168"/>
      <c r="D80" s="168"/>
      <c r="E80" s="168"/>
      <c r="F80" s="168"/>
      <c r="G80" s="168"/>
      <c r="H80" s="168"/>
      <c r="I80" s="168"/>
      <c r="J80" s="168"/>
      <c r="K80" s="168"/>
      <c r="L80" s="168"/>
      <c r="M80" s="168"/>
      <c r="N80" s="168"/>
      <c r="O80" s="168"/>
      <c r="P80" s="181"/>
      <c r="Q80" s="6"/>
    </row>
    <row r="81" spans="1:17" x14ac:dyDescent="0.25">
      <c r="A81" s="172"/>
      <c r="B81" s="168" t="str">
        <f>IFERROR(VLOOKUP(A81,TERCEROS[],3,FALSE),"")</f>
        <v/>
      </c>
      <c r="C81" s="168"/>
      <c r="D81" s="168"/>
      <c r="E81" s="168"/>
      <c r="F81" s="168"/>
      <c r="G81" s="168"/>
      <c r="H81" s="168"/>
      <c r="I81" s="168"/>
      <c r="J81" s="168"/>
      <c r="K81" s="168"/>
      <c r="L81" s="168"/>
      <c r="M81" s="168"/>
      <c r="N81" s="168"/>
      <c r="O81" s="168"/>
      <c r="P81" s="181"/>
      <c r="Q81" s="6"/>
    </row>
    <row r="82" spans="1:17" x14ac:dyDescent="0.25">
      <c r="A82" s="172"/>
      <c r="B82" s="168" t="str">
        <f>IFERROR(VLOOKUP(A82,TERCEROS[],3,FALSE),"")</f>
        <v/>
      </c>
      <c r="C82" s="168"/>
      <c r="D82" s="168"/>
      <c r="E82" s="168"/>
      <c r="F82" s="168"/>
      <c r="G82" s="168"/>
      <c r="H82" s="168"/>
      <c r="I82" s="168"/>
      <c r="J82" s="168"/>
      <c r="K82" s="168"/>
      <c r="L82" s="168"/>
      <c r="M82" s="168"/>
      <c r="N82" s="168"/>
      <c r="O82" s="168"/>
      <c r="P82" s="181"/>
      <c r="Q82" s="6"/>
    </row>
    <row r="83" spans="1:17" x14ac:dyDescent="0.25">
      <c r="A83" s="172"/>
      <c r="B83" s="168" t="str">
        <f>IFERROR(VLOOKUP(A83,TERCEROS[],3,FALSE),"")</f>
        <v/>
      </c>
      <c r="C83" s="168"/>
      <c r="D83" s="168"/>
      <c r="E83" s="168"/>
      <c r="F83" s="168"/>
      <c r="G83" s="168"/>
      <c r="H83" s="168"/>
      <c r="I83" s="168"/>
      <c r="J83" s="168"/>
      <c r="K83" s="168"/>
      <c r="L83" s="168"/>
      <c r="M83" s="168"/>
      <c r="N83" s="168"/>
      <c r="O83" s="168"/>
      <c r="P83" s="181"/>
      <c r="Q83" s="6"/>
    </row>
    <row r="84" spans="1:17" x14ac:dyDescent="0.25">
      <c r="A84" s="172"/>
      <c r="B84" s="168" t="str">
        <f>IFERROR(VLOOKUP(A84,TERCEROS[],3,FALSE),"")</f>
        <v/>
      </c>
      <c r="C84" s="168"/>
      <c r="D84" s="168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81"/>
      <c r="Q84" s="6"/>
    </row>
    <row r="85" spans="1:17" x14ac:dyDescent="0.25">
      <c r="A85" s="172"/>
      <c r="B85" s="168" t="str">
        <f>IFERROR(VLOOKUP(A85,TERCEROS[],3,FALSE),"")</f>
        <v/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81"/>
      <c r="Q85" s="6"/>
    </row>
    <row r="86" spans="1:17" x14ac:dyDescent="0.25">
      <c r="A86" s="172"/>
      <c r="B86" s="168" t="str">
        <f>IFERROR(VLOOKUP(A86,TERCEROS[],3,FALSE),"")</f>
        <v/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81"/>
      <c r="Q86" s="6"/>
    </row>
    <row r="87" spans="1:17" x14ac:dyDescent="0.25">
      <c r="A87" s="172"/>
      <c r="B87" s="168" t="str">
        <f>IFERROR(VLOOKUP(A87,TERCEROS[],3,FALSE),"")</f>
        <v/>
      </c>
      <c r="C87" s="168"/>
      <c r="D87" s="168"/>
      <c r="E87" s="168"/>
      <c r="F87" s="168"/>
      <c r="G87" s="168"/>
      <c r="H87" s="168"/>
      <c r="I87" s="168"/>
      <c r="J87" s="168"/>
      <c r="K87" s="168"/>
      <c r="L87" s="168"/>
      <c r="M87" s="168"/>
      <c r="N87" s="168"/>
      <c r="O87" s="168"/>
      <c r="P87" s="181"/>
      <c r="Q87" s="6"/>
    </row>
    <row r="88" spans="1:17" x14ac:dyDescent="0.25">
      <c r="A88" s="172"/>
      <c r="B88" s="168" t="str">
        <f>IFERROR(VLOOKUP(A88,TERCEROS[],3,FALSE),"")</f>
        <v/>
      </c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81"/>
      <c r="Q88" s="6"/>
    </row>
    <row r="89" spans="1:17" x14ac:dyDescent="0.25">
      <c r="A89" s="172"/>
      <c r="B89" s="168" t="str">
        <f>IFERROR(VLOOKUP(A89,TERCEROS[],3,FALSE),"")</f>
        <v/>
      </c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81"/>
      <c r="Q89" s="6"/>
    </row>
    <row r="90" spans="1:17" x14ac:dyDescent="0.25">
      <c r="A90" s="172"/>
      <c r="B90" s="168" t="str">
        <f>IFERROR(VLOOKUP(A90,TERCEROS[],3,FALSE),"")</f>
        <v/>
      </c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81"/>
      <c r="Q90" s="6"/>
    </row>
    <row r="91" spans="1:17" x14ac:dyDescent="0.25">
      <c r="A91" s="172"/>
      <c r="B91" s="168" t="str">
        <f>IFERROR(VLOOKUP(A91,TERCEROS[],3,FALSE),"")</f>
        <v/>
      </c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81"/>
      <c r="Q91" s="6"/>
    </row>
    <row r="92" spans="1:17" x14ac:dyDescent="0.25">
      <c r="A92" s="172"/>
      <c r="B92" s="168" t="str">
        <f>IFERROR(VLOOKUP(A92,TERCEROS[],3,FALSE),"")</f>
        <v/>
      </c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81"/>
      <c r="Q92" s="6"/>
    </row>
    <row r="93" spans="1:17" x14ac:dyDescent="0.25">
      <c r="A93" s="172"/>
      <c r="B93" s="168" t="str">
        <f>IFERROR(VLOOKUP(A93,TERCEROS[],3,FALSE),"")</f>
        <v/>
      </c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81"/>
      <c r="Q93" s="6"/>
    </row>
    <row r="94" spans="1:17" x14ac:dyDescent="0.25">
      <c r="A94" s="172"/>
      <c r="B94" s="168" t="str">
        <f>IFERROR(VLOOKUP(A94,TERCEROS[],3,FALSE),"")</f>
        <v/>
      </c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81"/>
      <c r="Q94" s="6"/>
    </row>
    <row r="95" spans="1:17" x14ac:dyDescent="0.25">
      <c r="A95" s="172"/>
      <c r="B95" s="168" t="str">
        <f>IFERROR(VLOOKUP(A95,TERCEROS[],3,FALSE),"")</f>
        <v/>
      </c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81"/>
      <c r="Q95" s="6"/>
    </row>
    <row r="96" spans="1:17" x14ac:dyDescent="0.25">
      <c r="A96" s="172"/>
      <c r="B96" s="168" t="str">
        <f>IFERROR(VLOOKUP(A96,TERCEROS[],3,FALSE),"")</f>
        <v/>
      </c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81"/>
      <c r="Q96" s="6"/>
    </row>
    <row r="97" spans="1:17" x14ac:dyDescent="0.25">
      <c r="A97" s="172"/>
      <c r="B97" s="168" t="str">
        <f>IFERROR(VLOOKUP(A97,TERCEROS[],3,FALSE),"")</f>
        <v/>
      </c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81"/>
      <c r="Q97" s="6"/>
    </row>
    <row r="98" spans="1:17" x14ac:dyDescent="0.25">
      <c r="A98" s="172"/>
      <c r="B98" s="168" t="str">
        <f>IFERROR(VLOOKUP(A98,TERCEROS[],3,FALSE),"")</f>
        <v/>
      </c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81"/>
      <c r="Q98" s="6"/>
    </row>
    <row r="99" spans="1:17" x14ac:dyDescent="0.25">
      <c r="A99" s="172"/>
      <c r="B99" s="168" t="str">
        <f>IFERROR(VLOOKUP(A99,TERCEROS[],3,FALSE),"")</f>
        <v/>
      </c>
      <c r="C99" s="168"/>
      <c r="D99" s="168"/>
      <c r="E99" s="168"/>
      <c r="F99" s="168"/>
      <c r="G99" s="168"/>
      <c r="H99" s="168"/>
      <c r="I99" s="168"/>
      <c r="J99" s="168"/>
      <c r="K99" s="168"/>
      <c r="L99" s="168"/>
      <c r="M99" s="168"/>
      <c r="N99" s="168"/>
      <c r="O99" s="168"/>
      <c r="P99" s="181"/>
      <c r="Q99" s="6"/>
    </row>
    <row r="100" spans="1:17" x14ac:dyDescent="0.25">
      <c r="A100" s="172"/>
      <c r="B100" s="168" t="str">
        <f>IFERROR(VLOOKUP(A100,TERCEROS[],3,FALSE),"")</f>
        <v/>
      </c>
      <c r="C100" s="168"/>
      <c r="D100" s="168"/>
      <c r="E100" s="168"/>
      <c r="F100" s="168"/>
      <c r="G100" s="168"/>
      <c r="H100" s="168"/>
      <c r="I100" s="168"/>
      <c r="J100" s="168"/>
      <c r="K100" s="168"/>
      <c r="L100" s="168"/>
      <c r="M100" s="168"/>
      <c r="N100" s="168"/>
      <c r="O100" s="168"/>
      <c r="P100" s="181"/>
      <c r="Q100" s="6"/>
    </row>
    <row r="101" spans="1:17" x14ac:dyDescent="0.25">
      <c r="A101" s="172"/>
      <c r="B101" s="168" t="str">
        <f>IFERROR(VLOOKUP(A101,TERCEROS[],3,FALSE),"")</f>
        <v/>
      </c>
      <c r="C101" s="168"/>
      <c r="D101" s="168"/>
      <c r="E101" s="168"/>
      <c r="F101" s="168"/>
      <c r="G101" s="168"/>
      <c r="H101" s="168"/>
      <c r="I101" s="168"/>
      <c r="J101" s="168"/>
      <c r="K101" s="168"/>
      <c r="L101" s="168"/>
      <c r="M101" s="168"/>
      <c r="N101" s="168"/>
      <c r="O101" s="168"/>
      <c r="P101" s="181"/>
      <c r="Q101" s="6"/>
    </row>
    <row r="102" spans="1:17" x14ac:dyDescent="0.25">
      <c r="A102" s="172"/>
      <c r="B102" s="168" t="str">
        <f>IFERROR(VLOOKUP(A102,TERCEROS[],3,FALSE),"")</f>
        <v/>
      </c>
      <c r="C102" s="168"/>
      <c r="D102" s="168"/>
      <c r="E102" s="168"/>
      <c r="F102" s="168"/>
      <c r="G102" s="168"/>
      <c r="H102" s="168"/>
      <c r="I102" s="168"/>
      <c r="J102" s="168"/>
      <c r="K102" s="168"/>
      <c r="L102" s="168"/>
      <c r="M102" s="168"/>
      <c r="N102" s="168"/>
      <c r="O102" s="168"/>
      <c r="P102" s="181"/>
      <c r="Q102" s="6"/>
    </row>
    <row r="103" spans="1:17" x14ac:dyDescent="0.25">
      <c r="A103" s="172"/>
      <c r="B103" s="168" t="str">
        <f>IFERROR(VLOOKUP(A103,TERCEROS[],3,FALSE),"")</f>
        <v/>
      </c>
      <c r="C103" s="168"/>
      <c r="D103" s="168"/>
      <c r="E103" s="168"/>
      <c r="F103" s="168"/>
      <c r="G103" s="168"/>
      <c r="H103" s="168"/>
      <c r="I103" s="168"/>
      <c r="J103" s="168"/>
      <c r="K103" s="168"/>
      <c r="L103" s="168"/>
      <c r="M103" s="168"/>
      <c r="N103" s="168"/>
      <c r="O103" s="168"/>
      <c r="P103" s="181"/>
      <c r="Q103" s="6"/>
    </row>
    <row r="104" spans="1:17" x14ac:dyDescent="0.25">
      <c r="A104" s="172"/>
      <c r="B104" s="168" t="str">
        <f>IFERROR(VLOOKUP(A104,TERCEROS[],3,FALSE),"")</f>
        <v/>
      </c>
      <c r="C104" s="168"/>
      <c r="D104" s="168"/>
      <c r="E104" s="168"/>
      <c r="F104" s="168"/>
      <c r="G104" s="168"/>
      <c r="H104" s="168"/>
      <c r="I104" s="168"/>
      <c r="J104" s="168"/>
      <c r="K104" s="168"/>
      <c r="L104" s="168"/>
      <c r="M104" s="168"/>
      <c r="N104" s="168"/>
      <c r="O104" s="168"/>
      <c r="P104" s="181"/>
      <c r="Q104" s="6"/>
    </row>
    <row r="105" spans="1:17" x14ac:dyDescent="0.25">
      <c r="A105" s="172"/>
      <c r="B105" s="168" t="str">
        <f>IFERROR(VLOOKUP(A105,TERCEROS[],3,FALSE),"")</f>
        <v/>
      </c>
      <c r="C105" s="168"/>
      <c r="D105" s="168"/>
      <c r="E105" s="168"/>
      <c r="F105" s="168"/>
      <c r="G105" s="168"/>
      <c r="H105" s="168"/>
      <c r="I105" s="168"/>
      <c r="J105" s="168"/>
      <c r="K105" s="168"/>
      <c r="L105" s="168"/>
      <c r="M105" s="168"/>
      <c r="N105" s="168"/>
      <c r="O105" s="168"/>
      <c r="P105" s="181"/>
      <c r="Q105" s="6"/>
    </row>
    <row r="106" spans="1:17" x14ac:dyDescent="0.25">
      <c r="A106" s="172"/>
      <c r="B106" s="168" t="str">
        <f>IFERROR(VLOOKUP(A106,TERCEROS[],3,FALSE),"")</f>
        <v/>
      </c>
      <c r="C106" s="168"/>
      <c r="D106" s="168"/>
      <c r="E106" s="168"/>
      <c r="F106" s="168"/>
      <c r="G106" s="168"/>
      <c r="H106" s="168"/>
      <c r="I106" s="168"/>
      <c r="J106" s="168"/>
      <c r="K106" s="168"/>
      <c r="L106" s="168"/>
      <c r="M106" s="168"/>
      <c r="N106" s="168"/>
      <c r="O106" s="168"/>
      <c r="P106" s="181"/>
      <c r="Q106" s="6"/>
    </row>
    <row r="107" spans="1:17" x14ac:dyDescent="0.25">
      <c r="A107" s="172"/>
      <c r="B107" s="168" t="str">
        <f>IFERROR(VLOOKUP(A107,TERCEROS[],3,FALSE),"")</f>
        <v/>
      </c>
      <c r="C107" s="168"/>
      <c r="D107" s="168"/>
      <c r="E107" s="168"/>
      <c r="F107" s="168"/>
      <c r="G107" s="168"/>
      <c r="H107" s="168"/>
      <c r="I107" s="168"/>
      <c r="J107" s="168"/>
      <c r="K107" s="168"/>
      <c r="L107" s="168"/>
      <c r="M107" s="168"/>
      <c r="N107" s="168"/>
      <c r="O107" s="168"/>
      <c r="P107" s="181"/>
      <c r="Q107" s="6"/>
    </row>
    <row r="108" spans="1:17" x14ac:dyDescent="0.25">
      <c r="A108" s="172"/>
      <c r="B108" s="168" t="str">
        <f>IFERROR(VLOOKUP(A108,TERCEROS[],3,FALSE),"")</f>
        <v/>
      </c>
      <c r="C108" s="168"/>
      <c r="D108" s="168"/>
      <c r="E108" s="168"/>
      <c r="F108" s="168"/>
      <c r="G108" s="168"/>
      <c r="H108" s="168"/>
      <c r="I108" s="168"/>
      <c r="J108" s="168"/>
      <c r="K108" s="168"/>
      <c r="L108" s="168"/>
      <c r="M108" s="168"/>
      <c r="N108" s="168"/>
      <c r="O108" s="168"/>
      <c r="P108" s="181"/>
      <c r="Q108" s="6"/>
    </row>
    <row r="109" spans="1:17" x14ac:dyDescent="0.25">
      <c r="A109" s="172"/>
      <c r="B109" s="168" t="str">
        <f>IFERROR(VLOOKUP(A109,TERCEROS[],3,FALSE),"")</f>
        <v/>
      </c>
      <c r="C109" s="168"/>
      <c r="D109" s="168"/>
      <c r="E109" s="168"/>
      <c r="F109" s="168"/>
      <c r="G109" s="168"/>
      <c r="H109" s="168"/>
      <c r="I109" s="168"/>
      <c r="J109" s="168"/>
      <c r="K109" s="168"/>
      <c r="L109" s="168"/>
      <c r="M109" s="168"/>
      <c r="N109" s="168"/>
      <c r="O109" s="168"/>
      <c r="P109" s="181"/>
      <c r="Q109" s="6"/>
    </row>
    <row r="110" spans="1:17" x14ac:dyDescent="0.25">
      <c r="A110" s="172"/>
      <c r="B110" s="168" t="str">
        <f>IFERROR(VLOOKUP(A110,TERCEROS[],3,FALSE),"")</f>
        <v/>
      </c>
      <c r="C110" s="168"/>
      <c r="D110" s="168"/>
      <c r="E110" s="168"/>
      <c r="F110" s="168"/>
      <c r="G110" s="168"/>
      <c r="H110" s="168"/>
      <c r="I110" s="168"/>
      <c r="J110" s="168"/>
      <c r="K110" s="168"/>
      <c r="L110" s="168"/>
      <c r="M110" s="168"/>
      <c r="N110" s="168"/>
      <c r="O110" s="168"/>
      <c r="P110" s="181"/>
      <c r="Q110" s="6"/>
    </row>
    <row r="111" spans="1:17" x14ac:dyDescent="0.25">
      <c r="A111" s="172"/>
      <c r="B111" s="168" t="str">
        <f>IFERROR(VLOOKUP(A111,TERCEROS[],3,FALSE),"")</f>
        <v/>
      </c>
      <c r="C111" s="168"/>
      <c r="D111" s="168"/>
      <c r="E111" s="168"/>
      <c r="F111" s="168"/>
      <c r="G111" s="168"/>
      <c r="H111" s="168"/>
      <c r="I111" s="168"/>
      <c r="J111" s="168"/>
      <c r="K111" s="168"/>
      <c r="L111" s="168"/>
      <c r="M111" s="168"/>
      <c r="N111" s="168"/>
      <c r="O111" s="168"/>
      <c r="P111" s="181"/>
      <c r="Q111" s="6"/>
    </row>
    <row r="112" spans="1:17" x14ac:dyDescent="0.25">
      <c r="A112" s="172"/>
      <c r="B112" s="168" t="str">
        <f>IFERROR(VLOOKUP(A112,TERCEROS[],3,FALSE),"")</f>
        <v/>
      </c>
      <c r="C112" s="168"/>
      <c r="D112" s="168"/>
      <c r="E112" s="168"/>
      <c r="F112" s="168"/>
      <c r="G112" s="168"/>
      <c r="H112" s="168"/>
      <c r="I112" s="168"/>
      <c r="J112" s="168"/>
      <c r="K112" s="168"/>
      <c r="L112" s="168"/>
      <c r="M112" s="168"/>
      <c r="N112" s="168"/>
      <c r="O112" s="168"/>
      <c r="P112" s="181"/>
      <c r="Q112" s="6"/>
    </row>
    <row r="113" spans="1:17" x14ac:dyDescent="0.25">
      <c r="A113" s="172"/>
      <c r="B113" s="168" t="str">
        <f>IFERROR(VLOOKUP(A113,TERCEROS[],3,FALSE),"")</f>
        <v/>
      </c>
      <c r="C113" s="168"/>
      <c r="D113" s="168"/>
      <c r="E113" s="168"/>
      <c r="F113" s="168"/>
      <c r="G113" s="168"/>
      <c r="H113" s="168"/>
      <c r="I113" s="168"/>
      <c r="J113" s="168"/>
      <c r="K113" s="168"/>
      <c r="L113" s="168"/>
      <c r="M113" s="168"/>
      <c r="N113" s="168"/>
      <c r="O113" s="168"/>
      <c r="P113" s="181"/>
      <c r="Q113" s="6"/>
    </row>
    <row r="114" spans="1:17" x14ac:dyDescent="0.25">
      <c r="A114" s="172"/>
      <c r="B114" s="168" t="str">
        <f>IFERROR(VLOOKUP(A114,TERCEROS[],3,FALSE),"")</f>
        <v/>
      </c>
      <c r="C114" s="168"/>
      <c r="D114" s="168"/>
      <c r="E114" s="168"/>
      <c r="F114" s="168"/>
      <c r="G114" s="168"/>
      <c r="H114" s="168"/>
      <c r="I114" s="168"/>
      <c r="J114" s="168"/>
      <c r="K114" s="168"/>
      <c r="L114" s="168"/>
      <c r="M114" s="168"/>
      <c r="N114" s="168"/>
      <c r="O114" s="168"/>
      <c r="P114" s="181"/>
      <c r="Q114" s="6"/>
    </row>
    <row r="115" spans="1:17" x14ac:dyDescent="0.25">
      <c r="A115" s="172"/>
      <c r="B115" s="168" t="str">
        <f>IFERROR(VLOOKUP(A115,TERCEROS[],3,FALSE),"")</f>
        <v/>
      </c>
      <c r="C115" s="168"/>
      <c r="D115" s="168"/>
      <c r="E115" s="168"/>
      <c r="F115" s="168"/>
      <c r="G115" s="168"/>
      <c r="H115" s="168"/>
      <c r="I115" s="168"/>
      <c r="J115" s="168"/>
      <c r="K115" s="168"/>
      <c r="L115" s="168"/>
      <c r="M115" s="168"/>
      <c r="N115" s="168"/>
      <c r="O115" s="168"/>
      <c r="P115" s="181"/>
      <c r="Q115" s="6"/>
    </row>
    <row r="116" spans="1:17" x14ac:dyDescent="0.25">
      <c r="A116" s="172"/>
      <c r="B116" s="168" t="str">
        <f>IFERROR(VLOOKUP(A116,TERCEROS[],3,FALSE),"")</f>
        <v/>
      </c>
      <c r="C116" s="168"/>
      <c r="D116" s="168"/>
      <c r="E116" s="168"/>
      <c r="F116" s="168"/>
      <c r="G116" s="168"/>
      <c r="H116" s="168"/>
      <c r="I116" s="168"/>
      <c r="J116" s="168"/>
      <c r="K116" s="168"/>
      <c r="L116" s="168"/>
      <c r="M116" s="168"/>
      <c r="N116" s="168"/>
      <c r="O116" s="168"/>
      <c r="P116" s="181"/>
      <c r="Q116" s="6"/>
    </row>
    <row r="117" spans="1:17" x14ac:dyDescent="0.25">
      <c r="A117" s="172"/>
      <c r="B117" s="168" t="str">
        <f>IFERROR(VLOOKUP(A117,TERCEROS[],3,FALSE),"")</f>
        <v/>
      </c>
      <c r="C117" s="168"/>
      <c r="D117" s="168"/>
      <c r="E117" s="168"/>
      <c r="F117" s="168"/>
      <c r="G117" s="168"/>
      <c r="H117" s="168"/>
      <c r="I117" s="168"/>
      <c r="J117" s="168"/>
      <c r="K117" s="168"/>
      <c r="L117" s="168"/>
      <c r="M117" s="168"/>
      <c r="N117" s="168"/>
      <c r="O117" s="168"/>
      <c r="P117" s="181"/>
      <c r="Q117" s="6"/>
    </row>
    <row r="118" spans="1:17" x14ac:dyDescent="0.25">
      <c r="A118" s="172"/>
      <c r="B118" s="168" t="str">
        <f>IFERROR(VLOOKUP(A118,TERCEROS[],3,FALSE),"")</f>
        <v/>
      </c>
      <c r="C118" s="168"/>
      <c r="D118" s="168"/>
      <c r="E118" s="168"/>
      <c r="F118" s="168"/>
      <c r="G118" s="168"/>
      <c r="H118" s="168"/>
      <c r="I118" s="168"/>
      <c r="J118" s="168"/>
      <c r="K118" s="168"/>
      <c r="L118" s="168"/>
      <c r="M118" s="168"/>
      <c r="N118" s="168"/>
      <c r="O118" s="168"/>
      <c r="P118" s="181"/>
      <c r="Q118" s="6"/>
    </row>
    <row r="119" spans="1:17" x14ac:dyDescent="0.25">
      <c r="A119" s="172"/>
      <c r="B119" s="168" t="str">
        <f>IFERROR(VLOOKUP(A119,TERCEROS[],3,FALSE),"")</f>
        <v/>
      </c>
      <c r="C119" s="168"/>
      <c r="D119" s="168"/>
      <c r="E119" s="168"/>
      <c r="F119" s="168"/>
      <c r="G119" s="168"/>
      <c r="H119" s="168"/>
      <c r="I119" s="168"/>
      <c r="J119" s="168"/>
      <c r="K119" s="168"/>
      <c r="L119" s="168"/>
      <c r="M119" s="168"/>
      <c r="N119" s="168"/>
      <c r="O119" s="168"/>
      <c r="P119" s="181"/>
      <c r="Q119" s="6"/>
    </row>
    <row r="120" spans="1:17" x14ac:dyDescent="0.25">
      <c r="A120" s="172"/>
      <c r="B120" s="168" t="str">
        <f>IFERROR(VLOOKUP(A120,TERCEROS[],3,FALSE),"")</f>
        <v/>
      </c>
      <c r="C120" s="168"/>
      <c r="D120" s="168"/>
      <c r="E120" s="168"/>
      <c r="F120" s="168"/>
      <c r="G120" s="168"/>
      <c r="H120" s="168"/>
      <c r="I120" s="168"/>
      <c r="J120" s="168"/>
      <c r="K120" s="168"/>
      <c r="L120" s="168"/>
      <c r="M120" s="168"/>
      <c r="N120" s="168"/>
      <c r="O120" s="168"/>
      <c r="P120" s="181"/>
      <c r="Q120" s="6"/>
    </row>
    <row r="121" spans="1:17" x14ac:dyDescent="0.25">
      <c r="A121" s="172"/>
      <c r="B121" s="168" t="str">
        <f>IFERROR(VLOOKUP(A121,TERCEROS[],3,FALSE),"")</f>
        <v/>
      </c>
      <c r="C121" s="168"/>
      <c r="D121" s="168"/>
      <c r="E121" s="168"/>
      <c r="F121" s="168"/>
      <c r="G121" s="168"/>
      <c r="H121" s="168"/>
      <c r="I121" s="168"/>
      <c r="J121" s="168"/>
      <c r="K121" s="168"/>
      <c r="L121" s="168"/>
      <c r="M121" s="168"/>
      <c r="N121" s="168"/>
      <c r="O121" s="168"/>
      <c r="P121" s="181"/>
      <c r="Q121" s="6"/>
    </row>
    <row r="122" spans="1:17" x14ac:dyDescent="0.25">
      <c r="A122" s="172"/>
      <c r="B122" s="168" t="str">
        <f>IFERROR(VLOOKUP(A122,TERCEROS[],3,FALSE),"")</f>
        <v/>
      </c>
      <c r="C122" s="168"/>
      <c r="D122" s="168"/>
      <c r="E122" s="168"/>
      <c r="F122" s="168"/>
      <c r="G122" s="168"/>
      <c r="H122" s="168"/>
      <c r="I122" s="168"/>
      <c r="J122" s="168"/>
      <c r="K122" s="168"/>
      <c r="L122" s="168"/>
      <c r="M122" s="168"/>
      <c r="N122" s="168"/>
      <c r="O122" s="168"/>
      <c r="P122" s="181"/>
      <c r="Q122" s="6"/>
    </row>
    <row r="123" spans="1:17" x14ac:dyDescent="0.25">
      <c r="A123" s="172"/>
      <c r="B123" s="168" t="str">
        <f>IFERROR(VLOOKUP(A123,TERCEROS[],3,FALSE),"")</f>
        <v/>
      </c>
      <c r="C123" s="168"/>
      <c r="D123" s="168"/>
      <c r="E123" s="168"/>
      <c r="F123" s="168"/>
      <c r="G123" s="168"/>
      <c r="H123" s="168"/>
      <c r="I123" s="168"/>
      <c r="J123" s="168"/>
      <c r="K123" s="168"/>
      <c r="L123" s="168"/>
      <c r="M123" s="168"/>
      <c r="N123" s="168"/>
      <c r="O123" s="168"/>
      <c r="P123" s="181"/>
      <c r="Q123" s="6"/>
    </row>
    <row r="124" spans="1:17" x14ac:dyDescent="0.25">
      <c r="A124" s="172"/>
      <c r="B124" s="168" t="str">
        <f>IFERROR(VLOOKUP(A124,TERCEROS[],3,FALSE),"")</f>
        <v/>
      </c>
      <c r="C124" s="168"/>
      <c r="D124" s="168"/>
      <c r="E124" s="168"/>
      <c r="F124" s="168"/>
      <c r="G124" s="168"/>
      <c r="H124" s="168"/>
      <c r="I124" s="168"/>
      <c r="J124" s="168"/>
      <c r="K124" s="168"/>
      <c r="L124" s="168"/>
      <c r="M124" s="168"/>
      <c r="N124" s="168"/>
      <c r="O124" s="168"/>
      <c r="P124" s="181"/>
      <c r="Q124" s="6"/>
    </row>
    <row r="125" spans="1:17" x14ac:dyDescent="0.25">
      <c r="A125" s="172"/>
      <c r="B125" s="168" t="str">
        <f>IFERROR(VLOOKUP(A125,TERCEROS[],3,FALSE),"")</f>
        <v/>
      </c>
      <c r="C125" s="168"/>
      <c r="D125" s="168"/>
      <c r="E125" s="168"/>
      <c r="F125" s="168"/>
      <c r="G125" s="168"/>
      <c r="H125" s="168"/>
      <c r="I125" s="168"/>
      <c r="J125" s="168"/>
      <c r="K125" s="168"/>
      <c r="L125" s="168"/>
      <c r="M125" s="168"/>
      <c r="N125" s="168"/>
      <c r="O125" s="168"/>
      <c r="P125" s="181"/>
      <c r="Q125" s="6"/>
    </row>
    <row r="126" spans="1:17" x14ac:dyDescent="0.25">
      <c r="A126" s="172"/>
      <c r="B126" s="168" t="str">
        <f>IFERROR(VLOOKUP(A126,TERCEROS[],3,FALSE),"")</f>
        <v/>
      </c>
      <c r="C126" s="168"/>
      <c r="D126" s="168"/>
      <c r="E126" s="168"/>
      <c r="F126" s="168"/>
      <c r="G126" s="168"/>
      <c r="H126" s="168"/>
      <c r="I126" s="168"/>
      <c r="J126" s="168"/>
      <c r="K126" s="168"/>
      <c r="L126" s="168"/>
      <c r="M126" s="168"/>
      <c r="N126" s="168"/>
      <c r="O126" s="168"/>
      <c r="P126" s="181"/>
      <c r="Q126" s="6"/>
    </row>
    <row r="127" spans="1:17" x14ac:dyDescent="0.25">
      <c r="A127" s="172"/>
      <c r="B127" s="168" t="str">
        <f>IFERROR(VLOOKUP(A127,TERCEROS[],3,FALSE),"")</f>
        <v/>
      </c>
      <c r="C127" s="168"/>
      <c r="D127" s="168"/>
      <c r="E127" s="168"/>
      <c r="F127" s="168"/>
      <c r="G127" s="168"/>
      <c r="H127" s="168"/>
      <c r="I127" s="168"/>
      <c r="J127" s="168"/>
      <c r="K127" s="168"/>
      <c r="L127" s="168"/>
      <c r="M127" s="168"/>
      <c r="N127" s="168"/>
      <c r="O127" s="168"/>
      <c r="P127" s="181"/>
      <c r="Q127" s="6"/>
    </row>
    <row r="128" spans="1:17" x14ac:dyDescent="0.25">
      <c r="A128" s="172"/>
      <c r="B128" s="168" t="str">
        <f>IFERROR(VLOOKUP(A128,TERCEROS[],3,FALSE),"")</f>
        <v/>
      </c>
      <c r="C128" s="168"/>
      <c r="D128" s="168"/>
      <c r="E128" s="168"/>
      <c r="F128" s="168"/>
      <c r="G128" s="168"/>
      <c r="H128" s="168"/>
      <c r="I128" s="168"/>
      <c r="J128" s="168"/>
      <c r="K128" s="168"/>
      <c r="L128" s="168"/>
      <c r="M128" s="168"/>
      <c r="N128" s="168"/>
      <c r="O128" s="168"/>
      <c r="P128" s="181"/>
      <c r="Q128" s="6"/>
    </row>
    <row r="129" spans="1:17" x14ac:dyDescent="0.25">
      <c r="A129" s="172"/>
      <c r="B129" s="168" t="str">
        <f>IFERROR(VLOOKUP(A129,TERCEROS[],3,FALSE),"")</f>
        <v/>
      </c>
      <c r="C129" s="168"/>
      <c r="D129" s="168"/>
      <c r="E129" s="168"/>
      <c r="F129" s="168"/>
      <c r="G129" s="168"/>
      <c r="H129" s="168"/>
      <c r="I129" s="168"/>
      <c r="J129" s="168"/>
      <c r="K129" s="168"/>
      <c r="L129" s="168"/>
      <c r="M129" s="168"/>
      <c r="N129" s="168"/>
      <c r="O129" s="168"/>
      <c r="P129" s="181"/>
      <c r="Q129" s="6"/>
    </row>
    <row r="130" spans="1:17" x14ac:dyDescent="0.25">
      <c r="A130" s="172"/>
      <c r="B130" s="168" t="str">
        <f>IFERROR(VLOOKUP(A130,TERCEROS[],3,FALSE),"")</f>
        <v/>
      </c>
      <c r="C130" s="168"/>
      <c r="D130" s="168"/>
      <c r="E130" s="168"/>
      <c r="F130" s="168"/>
      <c r="G130" s="168"/>
      <c r="H130" s="168"/>
      <c r="I130" s="168"/>
      <c r="J130" s="168"/>
      <c r="K130" s="168"/>
      <c r="L130" s="168"/>
      <c r="M130" s="168"/>
      <c r="N130" s="168"/>
      <c r="O130" s="168"/>
      <c r="P130" s="181"/>
      <c r="Q130" s="6"/>
    </row>
    <row r="131" spans="1:17" x14ac:dyDescent="0.25">
      <c r="A131" s="172"/>
      <c r="B131" s="168" t="str">
        <f>IFERROR(VLOOKUP(A131,TERCEROS[],3,FALSE),"")</f>
        <v/>
      </c>
      <c r="C131" s="168"/>
      <c r="D131" s="168"/>
      <c r="E131" s="168"/>
      <c r="F131" s="168"/>
      <c r="G131" s="168"/>
      <c r="H131" s="168"/>
      <c r="I131" s="168"/>
      <c r="J131" s="168"/>
      <c r="K131" s="168"/>
      <c r="L131" s="168"/>
      <c r="M131" s="168"/>
      <c r="N131" s="168"/>
      <c r="O131" s="168"/>
      <c r="P131" s="181"/>
      <c r="Q131" s="6"/>
    </row>
    <row r="132" spans="1:17" x14ac:dyDescent="0.25">
      <c r="A132" s="172"/>
      <c r="B132" s="168" t="str">
        <f>IFERROR(VLOOKUP(A132,TERCEROS[],3,FALSE),"")</f>
        <v/>
      </c>
      <c r="C132" s="168"/>
      <c r="D132" s="168"/>
      <c r="E132" s="168"/>
      <c r="F132" s="168"/>
      <c r="G132" s="168"/>
      <c r="H132" s="168"/>
      <c r="I132" s="168"/>
      <c r="J132" s="168"/>
      <c r="K132" s="168"/>
      <c r="L132" s="168"/>
      <c r="M132" s="168"/>
      <c r="N132" s="168"/>
      <c r="O132" s="168"/>
      <c r="P132" s="181"/>
      <c r="Q132" s="6"/>
    </row>
    <row r="133" spans="1:17" x14ac:dyDescent="0.25">
      <c r="A133" s="172"/>
      <c r="B133" s="168" t="str">
        <f>IFERROR(VLOOKUP(A133,TERCEROS[],3,FALSE),"")</f>
        <v/>
      </c>
      <c r="C133" s="168"/>
      <c r="D133" s="168"/>
      <c r="E133" s="168"/>
      <c r="F133" s="168"/>
      <c r="G133" s="168"/>
      <c r="H133" s="168"/>
      <c r="I133" s="168"/>
      <c r="J133" s="168"/>
      <c r="K133" s="168"/>
      <c r="L133" s="168"/>
      <c r="M133" s="168"/>
      <c r="N133" s="168"/>
      <c r="O133" s="168"/>
      <c r="P133" s="181"/>
      <c r="Q133" s="6"/>
    </row>
    <row r="134" spans="1:17" x14ac:dyDescent="0.25">
      <c r="A134" s="172"/>
      <c r="B134" s="168" t="str">
        <f>IFERROR(VLOOKUP(A134,TERCEROS[],3,FALSE),"")</f>
        <v/>
      </c>
      <c r="C134" s="168"/>
      <c r="D134" s="168"/>
      <c r="E134" s="168"/>
      <c r="F134" s="168"/>
      <c r="G134" s="168"/>
      <c r="H134" s="168"/>
      <c r="I134" s="168"/>
      <c r="J134" s="168"/>
      <c r="K134" s="168"/>
      <c r="L134" s="168"/>
      <c r="M134" s="168"/>
      <c r="N134" s="168"/>
      <c r="O134" s="168"/>
      <c r="P134" s="181"/>
      <c r="Q134" s="6"/>
    </row>
    <row r="135" spans="1:17" x14ac:dyDescent="0.25">
      <c r="A135" s="172"/>
      <c r="B135" s="168" t="str">
        <f>IFERROR(VLOOKUP(A135,TERCEROS[],3,FALSE),"")</f>
        <v/>
      </c>
      <c r="C135" s="168"/>
      <c r="D135" s="168"/>
      <c r="E135" s="168"/>
      <c r="F135" s="168"/>
      <c r="G135" s="168"/>
      <c r="H135" s="168"/>
      <c r="I135" s="168"/>
      <c r="J135" s="168"/>
      <c r="K135" s="168"/>
      <c r="L135" s="168"/>
      <c r="M135" s="168"/>
      <c r="N135" s="168"/>
      <c r="O135" s="168"/>
      <c r="P135" s="181"/>
      <c r="Q135" s="6"/>
    </row>
    <row r="136" spans="1:17" x14ac:dyDescent="0.25">
      <c r="A136" s="172"/>
      <c r="B136" s="168" t="str">
        <f>IFERROR(VLOOKUP(A136,TERCEROS[],3,FALSE),"")</f>
        <v/>
      </c>
      <c r="C136" s="168"/>
      <c r="D136" s="168"/>
      <c r="E136" s="168"/>
      <c r="F136" s="168"/>
      <c r="G136" s="168"/>
      <c r="H136" s="168"/>
      <c r="I136" s="168"/>
      <c r="J136" s="168"/>
      <c r="K136" s="168"/>
      <c r="L136" s="168"/>
      <c r="M136" s="168"/>
      <c r="N136" s="168"/>
      <c r="O136" s="168"/>
      <c r="P136" s="181"/>
      <c r="Q136" s="6"/>
    </row>
    <row r="137" spans="1:17" x14ac:dyDescent="0.25">
      <c r="A137" s="172"/>
      <c r="B137" s="168" t="str">
        <f>IFERROR(VLOOKUP(A137,TERCEROS[],3,FALSE),"")</f>
        <v/>
      </c>
      <c r="C137" s="168"/>
      <c r="D137" s="168"/>
      <c r="E137" s="168"/>
      <c r="F137" s="168"/>
      <c r="G137" s="168"/>
      <c r="H137" s="168"/>
      <c r="I137" s="168"/>
      <c r="J137" s="168"/>
      <c r="K137" s="168"/>
      <c r="L137" s="168"/>
      <c r="M137" s="168"/>
      <c r="N137" s="168"/>
      <c r="O137" s="168"/>
      <c r="P137" s="181"/>
      <c r="Q137" s="6"/>
    </row>
    <row r="138" spans="1:17" x14ac:dyDescent="0.25">
      <c r="A138" s="172"/>
      <c r="B138" s="168" t="str">
        <f>IFERROR(VLOOKUP(A138,TERCEROS[],3,FALSE),"")</f>
        <v/>
      </c>
      <c r="C138" s="168"/>
      <c r="D138" s="168"/>
      <c r="E138" s="168"/>
      <c r="F138" s="168"/>
      <c r="G138" s="168"/>
      <c r="H138" s="168"/>
      <c r="I138" s="168"/>
      <c r="J138" s="168"/>
      <c r="K138" s="168"/>
      <c r="L138" s="168"/>
      <c r="M138" s="168"/>
      <c r="N138" s="168"/>
      <c r="O138" s="168"/>
      <c r="P138" s="181"/>
      <c r="Q138" s="6"/>
    </row>
    <row r="139" spans="1:17" x14ac:dyDescent="0.25">
      <c r="A139" s="172"/>
      <c r="B139" s="168" t="str">
        <f>IFERROR(VLOOKUP(A139,TERCEROS[],3,FALSE),"")</f>
        <v/>
      </c>
      <c r="C139" s="168"/>
      <c r="D139" s="168"/>
      <c r="E139" s="168"/>
      <c r="F139" s="168"/>
      <c r="G139" s="168"/>
      <c r="H139" s="168"/>
      <c r="I139" s="168"/>
      <c r="J139" s="168"/>
      <c r="K139" s="168"/>
      <c r="L139" s="168"/>
      <c r="M139" s="168"/>
      <c r="N139" s="168"/>
      <c r="O139" s="168"/>
      <c r="P139" s="181"/>
      <c r="Q139" s="6"/>
    </row>
    <row r="140" spans="1:17" x14ac:dyDescent="0.25">
      <c r="A140" s="172"/>
      <c r="B140" s="168" t="str">
        <f>IFERROR(VLOOKUP(A140,TERCEROS[],3,FALSE),"")</f>
        <v/>
      </c>
      <c r="C140" s="168"/>
      <c r="D140" s="168"/>
      <c r="E140" s="168"/>
      <c r="F140" s="168"/>
      <c r="G140" s="168"/>
      <c r="H140" s="168"/>
      <c r="I140" s="168"/>
      <c r="J140" s="168"/>
      <c r="K140" s="168"/>
      <c r="L140" s="168"/>
      <c r="M140" s="168"/>
      <c r="N140" s="168"/>
      <c r="O140" s="168"/>
      <c r="P140" s="181"/>
      <c r="Q140" s="6"/>
    </row>
    <row r="141" spans="1:17" x14ac:dyDescent="0.25">
      <c r="A141" s="172"/>
      <c r="B141" s="168" t="str">
        <f>IFERROR(VLOOKUP(A141,TERCEROS[],3,FALSE),"")</f>
        <v/>
      </c>
      <c r="C141" s="168"/>
      <c r="D141" s="168"/>
      <c r="E141" s="168"/>
      <c r="F141" s="168"/>
      <c r="G141" s="168"/>
      <c r="H141" s="168"/>
      <c r="I141" s="168"/>
      <c r="J141" s="168"/>
      <c r="K141" s="168"/>
      <c r="L141" s="168"/>
      <c r="M141" s="168"/>
      <c r="N141" s="168"/>
      <c r="O141" s="168"/>
      <c r="P141" s="181"/>
      <c r="Q141" s="6"/>
    </row>
    <row r="142" spans="1:17" x14ac:dyDescent="0.25">
      <c r="A142" s="172"/>
      <c r="B142" s="168" t="str">
        <f>IFERROR(VLOOKUP(A142,TERCEROS[],3,FALSE),"")</f>
        <v/>
      </c>
      <c r="C142" s="168"/>
      <c r="D142" s="168"/>
      <c r="E142" s="168"/>
      <c r="F142" s="168"/>
      <c r="G142" s="168"/>
      <c r="H142" s="168"/>
      <c r="I142" s="168"/>
      <c r="J142" s="168"/>
      <c r="K142" s="168"/>
      <c r="L142" s="168"/>
      <c r="M142" s="168"/>
      <c r="N142" s="168"/>
      <c r="O142" s="168"/>
      <c r="P142" s="181"/>
      <c r="Q142" s="6"/>
    </row>
    <row r="143" spans="1:17" x14ac:dyDescent="0.25">
      <c r="A143" s="172"/>
      <c r="B143" s="168" t="str">
        <f>IFERROR(VLOOKUP(A143,TERCEROS[],3,FALSE),"")</f>
        <v/>
      </c>
      <c r="C143" s="168"/>
      <c r="D143" s="168"/>
      <c r="E143" s="168"/>
      <c r="F143" s="168"/>
      <c r="G143" s="168"/>
      <c r="H143" s="168"/>
      <c r="I143" s="168"/>
      <c r="J143" s="168"/>
      <c r="K143" s="168"/>
      <c r="L143" s="168"/>
      <c r="M143" s="168"/>
      <c r="N143" s="168"/>
      <c r="O143" s="168"/>
      <c r="P143" s="181"/>
      <c r="Q143" s="6"/>
    </row>
    <row r="144" spans="1:17" x14ac:dyDescent="0.25">
      <c r="A144" s="172"/>
      <c r="B144" s="168" t="str">
        <f>IFERROR(VLOOKUP(A144,TERCEROS[],3,FALSE),"")</f>
        <v/>
      </c>
      <c r="C144" s="168"/>
      <c r="D144" s="168"/>
      <c r="E144" s="168"/>
      <c r="F144" s="168"/>
      <c r="G144" s="168"/>
      <c r="H144" s="168"/>
      <c r="I144" s="168"/>
      <c r="J144" s="168"/>
      <c r="K144" s="168"/>
      <c r="L144" s="168"/>
      <c r="M144" s="168"/>
      <c r="N144" s="168"/>
      <c r="O144" s="168"/>
      <c r="P144" s="181"/>
      <c r="Q144" s="6"/>
    </row>
    <row r="145" spans="1:17" x14ac:dyDescent="0.25">
      <c r="A145" s="172"/>
      <c r="B145" s="168" t="str">
        <f>IFERROR(VLOOKUP(A145,TERCEROS[],3,FALSE),"")</f>
        <v/>
      </c>
      <c r="C145" s="168"/>
      <c r="D145" s="168"/>
      <c r="E145" s="168"/>
      <c r="F145" s="168"/>
      <c r="G145" s="168"/>
      <c r="H145" s="168"/>
      <c r="I145" s="168"/>
      <c r="J145" s="168"/>
      <c r="K145" s="168"/>
      <c r="L145" s="168"/>
      <c r="M145" s="168"/>
      <c r="N145" s="168"/>
      <c r="O145" s="168"/>
      <c r="P145" s="181"/>
      <c r="Q145" s="6"/>
    </row>
    <row r="146" spans="1:17" x14ac:dyDescent="0.25">
      <c r="A146" s="172"/>
      <c r="B146" s="168" t="str">
        <f>IFERROR(VLOOKUP(A146,TERCEROS[],3,FALSE),"")</f>
        <v/>
      </c>
      <c r="C146" s="168"/>
      <c r="D146" s="168"/>
      <c r="E146" s="168"/>
      <c r="F146" s="168"/>
      <c r="G146" s="168"/>
      <c r="H146" s="168"/>
      <c r="I146" s="168"/>
      <c r="J146" s="168"/>
      <c r="K146" s="168"/>
      <c r="L146" s="168"/>
      <c r="M146" s="168"/>
      <c r="N146" s="168"/>
      <c r="O146" s="168"/>
      <c r="P146" s="181"/>
      <c r="Q146" s="6"/>
    </row>
    <row r="147" spans="1:17" x14ac:dyDescent="0.25">
      <c r="A147" s="172"/>
      <c r="B147" s="168" t="str">
        <f>IFERROR(VLOOKUP(A147,TERCEROS[],3,FALSE),"")</f>
        <v/>
      </c>
      <c r="C147" s="168"/>
      <c r="D147" s="168"/>
      <c r="E147" s="168"/>
      <c r="F147" s="168"/>
      <c r="G147" s="168"/>
      <c r="H147" s="168"/>
      <c r="I147" s="168"/>
      <c r="J147" s="168"/>
      <c r="K147" s="168"/>
      <c r="L147" s="168"/>
      <c r="M147" s="168"/>
      <c r="N147" s="168"/>
      <c r="O147" s="168"/>
      <c r="P147" s="181"/>
      <c r="Q147" s="6"/>
    </row>
    <row r="148" spans="1:17" x14ac:dyDescent="0.25">
      <c r="A148" s="172"/>
      <c r="B148" s="168" t="str">
        <f>IFERROR(VLOOKUP(A148,TERCEROS[],3,FALSE),"")</f>
        <v/>
      </c>
      <c r="C148" s="168"/>
      <c r="D148" s="168"/>
      <c r="E148" s="168"/>
      <c r="F148" s="168"/>
      <c r="G148" s="168"/>
      <c r="H148" s="168"/>
      <c r="I148" s="168"/>
      <c r="J148" s="168"/>
      <c r="K148" s="168"/>
      <c r="L148" s="168"/>
      <c r="M148" s="168"/>
      <c r="N148" s="168"/>
      <c r="O148" s="168"/>
      <c r="P148" s="181"/>
      <c r="Q148" s="6"/>
    </row>
    <row r="149" spans="1:17" x14ac:dyDescent="0.25">
      <c r="A149" s="172"/>
      <c r="B149" s="168" t="str">
        <f>IFERROR(VLOOKUP(A149,TERCEROS[],3,FALSE),"")</f>
        <v/>
      </c>
      <c r="C149" s="168"/>
      <c r="D149" s="168"/>
      <c r="E149" s="168"/>
      <c r="F149" s="168"/>
      <c r="G149" s="168"/>
      <c r="H149" s="168"/>
      <c r="I149" s="168"/>
      <c r="J149" s="168"/>
      <c r="K149" s="168"/>
      <c r="L149" s="168"/>
      <c r="M149" s="168"/>
      <c r="N149" s="168"/>
      <c r="O149" s="168"/>
      <c r="P149" s="181"/>
      <c r="Q149" s="6"/>
    </row>
    <row r="150" spans="1:17" x14ac:dyDescent="0.25">
      <c r="A150" s="172"/>
      <c r="B150" s="168" t="str">
        <f>IFERROR(VLOOKUP(A150,TERCEROS[],3,FALSE),"")</f>
        <v/>
      </c>
      <c r="C150" s="168"/>
      <c r="D150" s="168"/>
      <c r="E150" s="168"/>
      <c r="F150" s="168"/>
      <c r="G150" s="168"/>
      <c r="H150" s="168"/>
      <c r="I150" s="168"/>
      <c r="J150" s="168"/>
      <c r="K150" s="168"/>
      <c r="L150" s="168"/>
      <c r="M150" s="168"/>
      <c r="N150" s="168"/>
      <c r="O150" s="168"/>
      <c r="P150" s="181"/>
      <c r="Q150" s="6"/>
    </row>
    <row r="151" spans="1:17" x14ac:dyDescent="0.25">
      <c r="A151" s="172"/>
      <c r="B151" s="168" t="str">
        <f>IFERROR(VLOOKUP(A151,TERCEROS[],3,FALSE),"")</f>
        <v/>
      </c>
      <c r="C151" s="168"/>
      <c r="D151" s="168"/>
      <c r="E151" s="168"/>
      <c r="F151" s="168"/>
      <c r="G151" s="168"/>
      <c r="H151" s="168"/>
      <c r="I151" s="168"/>
      <c r="J151" s="168"/>
      <c r="K151" s="168"/>
      <c r="L151" s="168"/>
      <c r="M151" s="168"/>
      <c r="N151" s="168"/>
      <c r="O151" s="168"/>
      <c r="P151" s="181"/>
      <c r="Q151" s="6"/>
    </row>
    <row r="152" spans="1:17" x14ac:dyDescent="0.25">
      <c r="A152" s="172"/>
      <c r="B152" s="168" t="str">
        <f>IFERROR(VLOOKUP(A152,TERCEROS[],3,FALSE),"")</f>
        <v/>
      </c>
      <c r="C152" s="168"/>
      <c r="D152" s="168"/>
      <c r="E152" s="168"/>
      <c r="F152" s="168"/>
      <c r="G152" s="168"/>
      <c r="H152" s="168"/>
      <c r="I152" s="168"/>
      <c r="J152" s="168"/>
      <c r="K152" s="168"/>
      <c r="L152" s="168"/>
      <c r="M152" s="168"/>
      <c r="N152" s="168"/>
      <c r="O152" s="168"/>
      <c r="P152" s="181"/>
      <c r="Q152" s="6"/>
    </row>
    <row r="153" spans="1:17" x14ac:dyDescent="0.25">
      <c r="A153" s="172"/>
      <c r="B153" s="168" t="str">
        <f>IFERROR(VLOOKUP(A153,TERCEROS[],3,FALSE),"")</f>
        <v/>
      </c>
      <c r="C153" s="168"/>
      <c r="D153" s="168"/>
      <c r="E153" s="168"/>
      <c r="F153" s="168"/>
      <c r="G153" s="168"/>
      <c r="H153" s="168"/>
      <c r="I153" s="168"/>
      <c r="J153" s="168"/>
      <c r="K153" s="168"/>
      <c r="L153" s="168"/>
      <c r="M153" s="168"/>
      <c r="N153" s="168"/>
      <c r="O153" s="168"/>
      <c r="P153" s="181"/>
      <c r="Q153" s="6"/>
    </row>
    <row r="154" spans="1:17" x14ac:dyDescent="0.25">
      <c r="A154" s="172"/>
      <c r="B154" s="168" t="str">
        <f>IFERROR(VLOOKUP(A154,TERCEROS[],3,FALSE),"")</f>
        <v/>
      </c>
      <c r="C154" s="168"/>
      <c r="D154" s="168"/>
      <c r="E154" s="168"/>
      <c r="F154" s="168"/>
      <c r="G154" s="168"/>
      <c r="H154" s="168"/>
      <c r="I154" s="168"/>
      <c r="J154" s="168"/>
      <c r="K154" s="168"/>
      <c r="L154" s="168"/>
      <c r="M154" s="168"/>
      <c r="N154" s="168"/>
      <c r="O154" s="168"/>
      <c r="P154" s="181"/>
      <c r="Q154" s="6"/>
    </row>
    <row r="155" spans="1:17" x14ac:dyDescent="0.25">
      <c r="A155" s="172"/>
      <c r="B155" s="168" t="str">
        <f>IFERROR(VLOOKUP(A155,TERCEROS[],3,FALSE),"")</f>
        <v/>
      </c>
      <c r="C155" s="168"/>
      <c r="D155" s="168"/>
      <c r="E155" s="168"/>
      <c r="F155" s="168"/>
      <c r="G155" s="168"/>
      <c r="H155" s="168"/>
      <c r="I155" s="168"/>
      <c r="J155" s="168"/>
      <c r="K155" s="168"/>
      <c r="L155" s="168"/>
      <c r="M155" s="168"/>
      <c r="N155" s="168"/>
      <c r="O155" s="168"/>
      <c r="P155" s="181"/>
      <c r="Q155" s="6"/>
    </row>
    <row r="156" spans="1:17" x14ac:dyDescent="0.25">
      <c r="A156" s="172"/>
      <c r="B156" s="168" t="str">
        <f>IFERROR(VLOOKUP(A156,TERCEROS[],3,FALSE),"")</f>
        <v/>
      </c>
      <c r="C156" s="168"/>
      <c r="D156" s="168"/>
      <c r="E156" s="168"/>
      <c r="F156" s="168"/>
      <c r="G156" s="168"/>
      <c r="H156" s="168"/>
      <c r="I156" s="168"/>
      <c r="J156" s="168"/>
      <c r="K156" s="168"/>
      <c r="L156" s="168"/>
      <c r="M156" s="168"/>
      <c r="N156" s="168"/>
      <c r="O156" s="168"/>
      <c r="P156" s="181"/>
      <c r="Q156" s="6"/>
    </row>
    <row r="157" spans="1:17" x14ac:dyDescent="0.25">
      <c r="A157" s="172"/>
      <c r="B157" s="168" t="str">
        <f>IFERROR(VLOOKUP(A157,TERCEROS[],3,FALSE),"")</f>
        <v/>
      </c>
      <c r="C157" s="168"/>
      <c r="D157" s="168"/>
      <c r="E157" s="168"/>
      <c r="F157" s="168"/>
      <c r="G157" s="168"/>
      <c r="H157" s="168"/>
      <c r="I157" s="168"/>
      <c r="J157" s="168"/>
      <c r="K157" s="168"/>
      <c r="L157" s="168"/>
      <c r="M157" s="168"/>
      <c r="N157" s="168"/>
      <c r="O157" s="168"/>
      <c r="P157" s="181"/>
      <c r="Q157" s="6"/>
    </row>
    <row r="158" spans="1:17" x14ac:dyDescent="0.25">
      <c r="A158" s="172"/>
      <c r="B158" s="168" t="str">
        <f>IFERROR(VLOOKUP(A158,TERCEROS[],3,FALSE),"")</f>
        <v/>
      </c>
      <c r="C158" s="168"/>
      <c r="D158" s="168"/>
      <c r="E158" s="168"/>
      <c r="F158" s="168"/>
      <c r="G158" s="168"/>
      <c r="H158" s="168"/>
      <c r="I158" s="168"/>
      <c r="J158" s="168"/>
      <c r="K158" s="168"/>
      <c r="L158" s="168"/>
      <c r="M158" s="168"/>
      <c r="N158" s="168"/>
      <c r="O158" s="168"/>
      <c r="P158" s="181"/>
      <c r="Q158" s="6"/>
    </row>
    <row r="159" spans="1:17" x14ac:dyDescent="0.25">
      <c r="A159" s="172"/>
      <c r="B159" s="168" t="str">
        <f>IFERROR(VLOOKUP(A159,TERCEROS[],3,FALSE),"")</f>
        <v/>
      </c>
      <c r="C159" s="168"/>
      <c r="D159" s="168"/>
      <c r="E159" s="168"/>
      <c r="F159" s="168"/>
      <c r="G159" s="168"/>
      <c r="H159" s="168"/>
      <c r="I159" s="168"/>
      <c r="J159" s="168"/>
      <c r="K159" s="168"/>
      <c r="L159" s="168"/>
      <c r="M159" s="168"/>
      <c r="N159" s="168"/>
      <c r="O159" s="168"/>
      <c r="P159" s="181"/>
      <c r="Q159" s="6"/>
    </row>
    <row r="160" spans="1:17" x14ac:dyDescent="0.25">
      <c r="A160" s="172"/>
      <c r="B160" s="168" t="str">
        <f>IFERROR(VLOOKUP(A160,TERCEROS[],3,FALSE),"")</f>
        <v/>
      </c>
      <c r="C160" s="168"/>
      <c r="D160" s="168"/>
      <c r="E160" s="168"/>
      <c r="F160" s="168"/>
      <c r="G160" s="168"/>
      <c r="H160" s="168"/>
      <c r="I160" s="168"/>
      <c r="J160" s="168"/>
      <c r="K160" s="168"/>
      <c r="L160" s="168"/>
      <c r="M160" s="168"/>
      <c r="N160" s="168"/>
      <c r="O160" s="168"/>
      <c r="P160" s="181"/>
      <c r="Q160" s="6"/>
    </row>
    <row r="161" spans="1:17" x14ac:dyDescent="0.25">
      <c r="A161" s="172"/>
      <c r="B161" s="168" t="str">
        <f>IFERROR(VLOOKUP(A161,TERCEROS[],3,FALSE),"")</f>
        <v/>
      </c>
      <c r="C161" s="168"/>
      <c r="D161" s="168"/>
      <c r="E161" s="168"/>
      <c r="F161" s="168"/>
      <c r="G161" s="168"/>
      <c r="H161" s="168"/>
      <c r="I161" s="168"/>
      <c r="J161" s="168"/>
      <c r="K161" s="168"/>
      <c r="L161" s="168"/>
      <c r="M161" s="168"/>
      <c r="N161" s="168"/>
      <c r="O161" s="168"/>
      <c r="P161" s="181"/>
      <c r="Q161" s="6"/>
    </row>
    <row r="162" spans="1:17" x14ac:dyDescent="0.25">
      <c r="A162" s="172"/>
      <c r="B162" s="168" t="str">
        <f>IFERROR(VLOOKUP(A162,TERCEROS[],3,FALSE),"")</f>
        <v/>
      </c>
      <c r="C162" s="168"/>
      <c r="D162" s="168"/>
      <c r="E162" s="168"/>
      <c r="F162" s="168"/>
      <c r="G162" s="168"/>
      <c r="H162" s="168"/>
      <c r="I162" s="168"/>
      <c r="J162" s="168"/>
      <c r="K162" s="168"/>
      <c r="L162" s="168"/>
      <c r="M162" s="168"/>
      <c r="N162" s="168"/>
      <c r="O162" s="168"/>
      <c r="P162" s="181"/>
      <c r="Q162" s="6"/>
    </row>
    <row r="163" spans="1:17" x14ac:dyDescent="0.25">
      <c r="A163" s="172"/>
      <c r="B163" s="168" t="str">
        <f>IFERROR(VLOOKUP(A163,TERCEROS[],3,FALSE),"")</f>
        <v/>
      </c>
      <c r="C163" s="168"/>
      <c r="D163" s="168"/>
      <c r="E163" s="168"/>
      <c r="F163" s="168"/>
      <c r="G163" s="168"/>
      <c r="H163" s="168"/>
      <c r="I163" s="168"/>
      <c r="J163" s="168"/>
      <c r="K163" s="168"/>
      <c r="L163" s="168"/>
      <c r="M163" s="168"/>
      <c r="N163" s="168"/>
      <c r="O163" s="168"/>
      <c r="P163" s="181"/>
      <c r="Q163" s="6"/>
    </row>
    <row r="164" spans="1:17" x14ac:dyDescent="0.25">
      <c r="A164" s="172"/>
      <c r="B164" s="168" t="str">
        <f>IFERROR(VLOOKUP(A164,TERCEROS[],3,FALSE),"")</f>
        <v/>
      </c>
      <c r="C164" s="168"/>
      <c r="D164" s="168"/>
      <c r="E164" s="168"/>
      <c r="F164" s="168"/>
      <c r="G164" s="168"/>
      <c r="H164" s="168"/>
      <c r="I164" s="168"/>
      <c r="J164" s="168"/>
      <c r="K164" s="168"/>
      <c r="L164" s="168"/>
      <c r="M164" s="168"/>
      <c r="N164" s="168"/>
      <c r="O164" s="168"/>
      <c r="P164" s="181"/>
      <c r="Q164" s="6"/>
    </row>
    <row r="165" spans="1:17" x14ac:dyDescent="0.25">
      <c r="A165" s="172"/>
      <c r="B165" s="168" t="str">
        <f>IFERROR(VLOOKUP(A165,TERCEROS[],3,FALSE),"")</f>
        <v/>
      </c>
      <c r="C165" s="168"/>
      <c r="D165" s="168"/>
      <c r="E165" s="168"/>
      <c r="F165" s="168"/>
      <c r="G165" s="168"/>
      <c r="H165" s="168"/>
      <c r="I165" s="168"/>
      <c r="J165" s="168"/>
      <c r="K165" s="168"/>
      <c r="L165" s="168"/>
      <c r="M165" s="168"/>
      <c r="N165" s="168"/>
      <c r="O165" s="168"/>
      <c r="P165" s="181"/>
      <c r="Q165" s="6"/>
    </row>
    <row r="166" spans="1:17" x14ac:dyDescent="0.25">
      <c r="A166" s="172"/>
      <c r="B166" s="168" t="str">
        <f>IFERROR(VLOOKUP(A166,TERCEROS[],3,FALSE),"")</f>
        <v/>
      </c>
      <c r="C166" s="168"/>
      <c r="D166" s="168"/>
      <c r="E166" s="168"/>
      <c r="F166" s="168"/>
      <c r="G166" s="168"/>
      <c r="H166" s="168"/>
      <c r="I166" s="168"/>
      <c r="J166" s="168"/>
      <c r="K166" s="168"/>
      <c r="L166" s="168"/>
      <c r="M166" s="168"/>
      <c r="N166" s="168"/>
      <c r="O166" s="168"/>
      <c r="P166" s="181"/>
      <c r="Q166" s="6"/>
    </row>
    <row r="167" spans="1:17" x14ac:dyDescent="0.25">
      <c r="A167" s="172"/>
      <c r="B167" s="168" t="str">
        <f>IFERROR(VLOOKUP(A167,TERCEROS[],3,FALSE),"")</f>
        <v/>
      </c>
      <c r="C167" s="168"/>
      <c r="D167" s="168"/>
      <c r="E167" s="168"/>
      <c r="F167" s="168"/>
      <c r="G167" s="168"/>
      <c r="H167" s="168"/>
      <c r="I167" s="168"/>
      <c r="J167" s="168"/>
      <c r="K167" s="168"/>
      <c r="L167" s="168"/>
      <c r="M167" s="168"/>
      <c r="N167" s="168"/>
      <c r="O167" s="168"/>
      <c r="P167" s="181"/>
      <c r="Q167" s="6"/>
    </row>
    <row r="168" spans="1:17" x14ac:dyDescent="0.25">
      <c r="A168" s="172"/>
      <c r="B168" s="168" t="str">
        <f>IFERROR(VLOOKUP(A168,TERCEROS[],3,FALSE),"")</f>
        <v/>
      </c>
      <c r="C168" s="168"/>
      <c r="D168" s="168"/>
      <c r="E168" s="168"/>
      <c r="F168" s="168"/>
      <c r="G168" s="168"/>
      <c r="H168" s="168"/>
      <c r="I168" s="168"/>
      <c r="J168" s="168"/>
      <c r="K168" s="168"/>
      <c r="L168" s="168"/>
      <c r="M168" s="168"/>
      <c r="N168" s="168"/>
      <c r="O168" s="168"/>
      <c r="P168" s="181"/>
      <c r="Q168" s="6"/>
    </row>
    <row r="169" spans="1:17" x14ac:dyDescent="0.25">
      <c r="A169" s="172"/>
      <c r="B169" s="168" t="str">
        <f>IFERROR(VLOOKUP(A169,TERCEROS[],3,FALSE),"")</f>
        <v/>
      </c>
      <c r="C169" s="168"/>
      <c r="D169" s="168"/>
      <c r="E169" s="168"/>
      <c r="F169" s="168"/>
      <c r="G169" s="168"/>
      <c r="H169" s="168"/>
      <c r="I169" s="168"/>
      <c r="J169" s="168"/>
      <c r="K169" s="168"/>
      <c r="L169" s="168"/>
      <c r="M169" s="168"/>
      <c r="N169" s="168"/>
      <c r="O169" s="168"/>
      <c r="P169" s="181"/>
      <c r="Q169" s="6"/>
    </row>
    <row r="170" spans="1:17" x14ac:dyDescent="0.25">
      <c r="A170" s="172"/>
      <c r="B170" s="168" t="str">
        <f>IFERROR(VLOOKUP(A170,TERCEROS[],3,FALSE),"")</f>
        <v/>
      </c>
      <c r="C170" s="168"/>
      <c r="D170" s="168"/>
      <c r="E170" s="168"/>
      <c r="F170" s="168"/>
      <c r="G170" s="168"/>
      <c r="H170" s="168"/>
      <c r="I170" s="168"/>
      <c r="J170" s="168"/>
      <c r="K170" s="168"/>
      <c r="L170" s="168"/>
      <c r="M170" s="168"/>
      <c r="N170" s="168"/>
      <c r="O170" s="168"/>
      <c r="P170" s="181"/>
      <c r="Q170" s="6"/>
    </row>
    <row r="171" spans="1:17" x14ac:dyDescent="0.25">
      <c r="A171" s="172"/>
      <c r="B171" s="168" t="str">
        <f>IFERROR(VLOOKUP(A171,TERCEROS[],3,FALSE),"")</f>
        <v/>
      </c>
      <c r="C171" s="168"/>
      <c r="D171" s="168"/>
      <c r="E171" s="168"/>
      <c r="F171" s="168"/>
      <c r="G171" s="168"/>
      <c r="H171" s="168"/>
      <c r="I171" s="168"/>
      <c r="J171" s="168"/>
      <c r="K171" s="168"/>
      <c r="L171" s="168"/>
      <c r="M171" s="168"/>
      <c r="N171" s="168"/>
      <c r="O171" s="168"/>
      <c r="P171" s="181"/>
      <c r="Q171" s="6"/>
    </row>
    <row r="172" spans="1:17" x14ac:dyDescent="0.25">
      <c r="A172" s="172"/>
      <c r="B172" s="168" t="str">
        <f>IFERROR(VLOOKUP(A172,TERCEROS[],3,FALSE),"")</f>
        <v/>
      </c>
      <c r="C172" s="168"/>
      <c r="D172" s="168"/>
      <c r="E172" s="168"/>
      <c r="F172" s="168"/>
      <c r="G172" s="168"/>
      <c r="H172" s="168"/>
      <c r="I172" s="168"/>
      <c r="J172" s="168"/>
      <c r="K172" s="168"/>
      <c r="L172" s="168"/>
      <c r="M172" s="168"/>
      <c r="N172" s="168"/>
      <c r="O172" s="168"/>
      <c r="P172" s="181"/>
      <c r="Q172" s="6"/>
    </row>
    <row r="173" spans="1:17" x14ac:dyDescent="0.25">
      <c r="A173" s="172"/>
      <c r="B173" s="168" t="str">
        <f>IFERROR(VLOOKUP(A173,TERCEROS[],3,FALSE),"")</f>
        <v/>
      </c>
      <c r="C173" s="168"/>
      <c r="D173" s="168"/>
      <c r="E173" s="168"/>
      <c r="F173" s="168"/>
      <c r="G173" s="168"/>
      <c r="H173" s="168"/>
      <c r="I173" s="168"/>
      <c r="J173" s="168"/>
      <c r="K173" s="168"/>
      <c r="L173" s="168"/>
      <c r="M173" s="168"/>
      <c r="N173" s="168"/>
      <c r="O173" s="168"/>
      <c r="P173" s="181"/>
      <c r="Q173" s="6"/>
    </row>
    <row r="174" spans="1:17" x14ac:dyDescent="0.25">
      <c r="A174" s="172"/>
      <c r="B174" s="168" t="str">
        <f>IFERROR(VLOOKUP(A174,TERCEROS[],3,FALSE),"")</f>
        <v/>
      </c>
      <c r="C174" s="168"/>
      <c r="D174" s="168"/>
      <c r="E174" s="168"/>
      <c r="F174" s="168"/>
      <c r="G174" s="168"/>
      <c r="H174" s="168"/>
      <c r="I174" s="168"/>
      <c r="J174" s="168"/>
      <c r="K174" s="168"/>
      <c r="L174" s="168"/>
      <c r="M174" s="168"/>
      <c r="N174" s="168"/>
      <c r="O174" s="168"/>
      <c r="P174" s="181"/>
      <c r="Q174" s="6"/>
    </row>
    <row r="175" spans="1:17" x14ac:dyDescent="0.25">
      <c r="A175" s="172"/>
      <c r="B175" s="168" t="str">
        <f>IFERROR(VLOOKUP(A175,TERCEROS[],3,FALSE),"")</f>
        <v/>
      </c>
      <c r="C175" s="168"/>
      <c r="D175" s="168"/>
      <c r="E175" s="168"/>
      <c r="F175" s="168"/>
      <c r="G175" s="168"/>
      <c r="H175" s="168"/>
      <c r="I175" s="168"/>
      <c r="J175" s="168"/>
      <c r="K175" s="168"/>
      <c r="L175" s="168"/>
      <c r="M175" s="168"/>
      <c r="N175" s="168"/>
      <c r="O175" s="168"/>
      <c r="P175" s="181"/>
      <c r="Q175" s="6"/>
    </row>
    <row r="176" spans="1:17" x14ac:dyDescent="0.25">
      <c r="A176" s="172"/>
      <c r="B176" s="168" t="str">
        <f>IFERROR(VLOOKUP(A176,TERCEROS[],3,FALSE),"")</f>
        <v/>
      </c>
      <c r="C176" s="168"/>
      <c r="D176" s="168"/>
      <c r="E176" s="168"/>
      <c r="F176" s="168"/>
      <c r="G176" s="168"/>
      <c r="H176" s="168"/>
      <c r="I176" s="168"/>
      <c r="J176" s="168"/>
      <c r="K176" s="168"/>
      <c r="L176" s="168"/>
      <c r="M176" s="168"/>
      <c r="N176" s="168"/>
      <c r="O176" s="168"/>
      <c r="P176" s="181"/>
      <c r="Q176" s="6"/>
    </row>
    <row r="177" spans="1:17" x14ac:dyDescent="0.25">
      <c r="A177" s="172"/>
      <c r="B177" s="168" t="str">
        <f>IFERROR(VLOOKUP(A177,TERCEROS[],3,FALSE),"")</f>
        <v/>
      </c>
      <c r="C177" s="168"/>
      <c r="D177" s="168"/>
      <c r="E177" s="168"/>
      <c r="F177" s="168"/>
      <c r="G177" s="168"/>
      <c r="H177" s="168"/>
      <c r="I177" s="168"/>
      <c r="J177" s="168"/>
      <c r="K177" s="168"/>
      <c r="L177" s="168"/>
      <c r="M177" s="168"/>
      <c r="N177" s="168"/>
      <c r="O177" s="168"/>
      <c r="P177" s="181"/>
      <c r="Q177" s="6"/>
    </row>
    <row r="178" spans="1:17" x14ac:dyDescent="0.25">
      <c r="A178" s="172"/>
      <c r="B178" s="168" t="str">
        <f>IFERROR(VLOOKUP(A178,TERCEROS[],3,FALSE),"")</f>
        <v/>
      </c>
      <c r="C178" s="168"/>
      <c r="D178" s="168"/>
      <c r="E178" s="168"/>
      <c r="F178" s="168"/>
      <c r="G178" s="168"/>
      <c r="H178" s="168"/>
      <c r="I178" s="168"/>
      <c r="J178" s="168"/>
      <c r="K178" s="168"/>
      <c r="L178" s="168"/>
      <c r="M178" s="168"/>
      <c r="N178" s="168"/>
      <c r="O178" s="168"/>
      <c r="P178" s="181"/>
      <c r="Q178" s="6"/>
    </row>
    <row r="179" spans="1:17" x14ac:dyDescent="0.25">
      <c r="A179" s="172"/>
      <c r="B179" s="168" t="str">
        <f>IFERROR(VLOOKUP(A179,TERCEROS[],3,FALSE),"")</f>
        <v/>
      </c>
      <c r="C179" s="168"/>
      <c r="D179" s="168"/>
      <c r="E179" s="168"/>
      <c r="F179" s="168"/>
      <c r="G179" s="168"/>
      <c r="H179" s="168"/>
      <c r="I179" s="168"/>
      <c r="J179" s="168"/>
      <c r="K179" s="168"/>
      <c r="L179" s="168"/>
      <c r="M179" s="168"/>
      <c r="N179" s="168"/>
      <c r="O179" s="168"/>
      <c r="P179" s="181"/>
      <c r="Q179" s="6"/>
    </row>
    <row r="180" spans="1:17" x14ac:dyDescent="0.25">
      <c r="A180" s="172"/>
      <c r="B180" s="168" t="str">
        <f>IFERROR(VLOOKUP(A180,TERCEROS[],3,FALSE),"")</f>
        <v/>
      </c>
      <c r="C180" s="168"/>
      <c r="D180" s="168"/>
      <c r="E180" s="168"/>
      <c r="F180" s="168"/>
      <c r="G180" s="168"/>
      <c r="H180" s="168"/>
      <c r="I180" s="168"/>
      <c r="J180" s="168"/>
      <c r="K180" s="168"/>
      <c r="L180" s="168"/>
      <c r="M180" s="168"/>
      <c r="N180" s="168"/>
      <c r="O180" s="168"/>
      <c r="P180" s="181"/>
      <c r="Q180" s="6"/>
    </row>
    <row r="181" spans="1:17" x14ac:dyDescent="0.25">
      <c r="A181" s="172"/>
      <c r="B181" s="168" t="str">
        <f>IFERROR(VLOOKUP(A181,TERCEROS[],3,FALSE),"")</f>
        <v/>
      </c>
      <c r="C181" s="168"/>
      <c r="D181" s="168"/>
      <c r="E181" s="168"/>
      <c r="F181" s="168"/>
      <c r="G181" s="168"/>
      <c r="H181" s="168"/>
      <c r="I181" s="168"/>
      <c r="J181" s="168"/>
      <c r="K181" s="168"/>
      <c r="L181" s="168"/>
      <c r="M181" s="168"/>
      <c r="N181" s="168"/>
      <c r="O181" s="168"/>
      <c r="P181" s="181"/>
      <c r="Q181" s="6"/>
    </row>
    <row r="182" spans="1:17" x14ac:dyDescent="0.25">
      <c r="A182" s="172"/>
      <c r="B182" s="168" t="str">
        <f>IFERROR(VLOOKUP(A182,TERCEROS[],3,FALSE),"")</f>
        <v/>
      </c>
      <c r="C182" s="168"/>
      <c r="D182" s="168"/>
      <c r="E182" s="168"/>
      <c r="F182" s="168"/>
      <c r="G182" s="168"/>
      <c r="H182" s="168"/>
      <c r="I182" s="168"/>
      <c r="J182" s="168"/>
      <c r="K182" s="168"/>
      <c r="L182" s="168"/>
      <c r="M182" s="168"/>
      <c r="N182" s="168"/>
      <c r="O182" s="168"/>
      <c r="P182" s="181"/>
      <c r="Q182" s="6"/>
    </row>
    <row r="183" spans="1:17" x14ac:dyDescent="0.25">
      <c r="A183" s="172"/>
      <c r="B183" s="168" t="str">
        <f>IFERROR(VLOOKUP(A183,TERCEROS[],3,FALSE),"")</f>
        <v/>
      </c>
      <c r="C183" s="168"/>
      <c r="D183" s="168"/>
      <c r="E183" s="168"/>
      <c r="F183" s="168"/>
      <c r="G183" s="168"/>
      <c r="H183" s="168"/>
      <c r="I183" s="168"/>
      <c r="J183" s="168"/>
      <c r="K183" s="168"/>
      <c r="L183" s="168"/>
      <c r="M183" s="168"/>
      <c r="N183" s="168"/>
      <c r="O183" s="168"/>
      <c r="P183" s="181"/>
      <c r="Q183" s="6"/>
    </row>
    <row r="184" spans="1:17" x14ac:dyDescent="0.25">
      <c r="A184" s="172"/>
      <c r="B184" s="168" t="str">
        <f>IFERROR(VLOOKUP(A184,TERCEROS[],3,FALSE),"")</f>
        <v/>
      </c>
      <c r="C184" s="168"/>
      <c r="D184" s="168"/>
      <c r="E184" s="168"/>
      <c r="F184" s="168"/>
      <c r="G184" s="168"/>
      <c r="H184" s="168"/>
      <c r="I184" s="168"/>
      <c r="J184" s="168"/>
      <c r="K184" s="168"/>
      <c r="L184" s="168"/>
      <c r="M184" s="168"/>
      <c r="N184" s="168"/>
      <c r="O184" s="168"/>
      <c r="P184" s="181"/>
      <c r="Q184" s="6"/>
    </row>
    <row r="185" spans="1:17" x14ac:dyDescent="0.25">
      <c r="A185" s="172"/>
      <c r="B185" s="168" t="str">
        <f>IFERROR(VLOOKUP(A185,TERCEROS[],3,FALSE),"")</f>
        <v/>
      </c>
      <c r="C185" s="168"/>
      <c r="D185" s="168"/>
      <c r="E185" s="168"/>
      <c r="F185" s="168"/>
      <c r="G185" s="168"/>
      <c r="H185" s="168"/>
      <c r="I185" s="168"/>
      <c r="J185" s="168"/>
      <c r="K185" s="168"/>
      <c r="L185" s="168"/>
      <c r="M185" s="168"/>
      <c r="N185" s="168"/>
      <c r="O185" s="168"/>
      <c r="P185" s="181"/>
      <c r="Q185" s="6"/>
    </row>
    <row r="186" spans="1:17" x14ac:dyDescent="0.25">
      <c r="A186" s="172"/>
      <c r="B186" s="168" t="str">
        <f>IFERROR(VLOOKUP(A186,TERCEROS[],3,FALSE),"")</f>
        <v/>
      </c>
      <c r="C186" s="168"/>
      <c r="D186" s="168"/>
      <c r="E186" s="168"/>
      <c r="F186" s="168"/>
      <c r="G186" s="168"/>
      <c r="H186" s="168"/>
      <c r="I186" s="168"/>
      <c r="J186" s="168"/>
      <c r="K186" s="168"/>
      <c r="L186" s="168"/>
      <c r="M186" s="168"/>
      <c r="N186" s="168"/>
      <c r="O186" s="168"/>
      <c r="P186" s="181"/>
      <c r="Q186" s="6"/>
    </row>
    <row r="187" spans="1:17" x14ac:dyDescent="0.25">
      <c r="A187" s="172"/>
      <c r="B187" s="168" t="str">
        <f>IFERROR(VLOOKUP(A187,TERCEROS[],3,FALSE),"")</f>
        <v/>
      </c>
      <c r="C187" s="168"/>
      <c r="D187" s="168"/>
      <c r="E187" s="168"/>
      <c r="F187" s="168"/>
      <c r="G187" s="168"/>
      <c r="H187" s="168"/>
      <c r="I187" s="168"/>
      <c r="J187" s="168"/>
      <c r="K187" s="168"/>
      <c r="L187" s="168"/>
      <c r="M187" s="168"/>
      <c r="N187" s="168"/>
      <c r="O187" s="168"/>
      <c r="P187" s="181"/>
      <c r="Q187" s="6"/>
    </row>
    <row r="188" spans="1:17" x14ac:dyDescent="0.25">
      <c r="A188" s="172"/>
      <c r="B188" s="168" t="str">
        <f>IFERROR(VLOOKUP(A188,TERCEROS[],3,FALSE),"")</f>
        <v/>
      </c>
      <c r="C188" s="168"/>
      <c r="D188" s="168"/>
      <c r="E188" s="168"/>
      <c r="F188" s="168"/>
      <c r="G188" s="168"/>
      <c r="H188" s="168"/>
      <c r="I188" s="168"/>
      <c r="J188" s="168"/>
      <c r="K188" s="168"/>
      <c r="L188" s="168"/>
      <c r="M188" s="168"/>
      <c r="N188" s="168"/>
      <c r="O188" s="168"/>
      <c r="P188" s="181"/>
      <c r="Q188" s="6"/>
    </row>
    <row r="189" spans="1:17" x14ac:dyDescent="0.25">
      <c r="A189" s="172"/>
      <c r="B189" s="168" t="str">
        <f>IFERROR(VLOOKUP(A189,TERCEROS[],3,FALSE),"")</f>
        <v/>
      </c>
      <c r="C189" s="168"/>
      <c r="D189" s="168"/>
      <c r="E189" s="168"/>
      <c r="F189" s="168"/>
      <c r="G189" s="168"/>
      <c r="H189" s="168"/>
      <c r="I189" s="168"/>
      <c r="J189" s="168"/>
      <c r="K189" s="168"/>
      <c r="L189" s="168"/>
      <c r="M189" s="168"/>
      <c r="N189" s="168"/>
      <c r="O189" s="168"/>
      <c r="P189" s="181"/>
      <c r="Q189" s="6"/>
    </row>
    <row r="190" spans="1:17" x14ac:dyDescent="0.25">
      <c r="A190" s="172"/>
      <c r="B190" s="168" t="str">
        <f>IFERROR(VLOOKUP(A190,TERCEROS[],3,FALSE),"")</f>
        <v/>
      </c>
      <c r="C190" s="168"/>
      <c r="D190" s="168"/>
      <c r="E190" s="168"/>
      <c r="F190" s="168"/>
      <c r="G190" s="168"/>
      <c r="H190" s="168"/>
      <c r="I190" s="168"/>
      <c r="J190" s="168"/>
      <c r="K190" s="168"/>
      <c r="L190" s="168"/>
      <c r="M190" s="168"/>
      <c r="N190" s="168"/>
      <c r="O190" s="168"/>
      <c r="P190" s="181"/>
      <c r="Q190" s="6"/>
    </row>
    <row r="191" spans="1:17" x14ac:dyDescent="0.25">
      <c r="A191" s="172"/>
      <c r="B191" s="168" t="str">
        <f>IFERROR(VLOOKUP(A191,TERCEROS[],3,FALSE),"")</f>
        <v/>
      </c>
      <c r="C191" s="168"/>
      <c r="D191" s="168"/>
      <c r="E191" s="168"/>
      <c r="F191" s="168"/>
      <c r="G191" s="168"/>
      <c r="H191" s="168"/>
      <c r="I191" s="168"/>
      <c r="J191" s="168"/>
      <c r="K191" s="168"/>
      <c r="L191" s="168"/>
      <c r="M191" s="168"/>
      <c r="N191" s="168"/>
      <c r="O191" s="168"/>
      <c r="P191" s="181"/>
      <c r="Q191" s="6"/>
    </row>
    <row r="192" spans="1:17" x14ac:dyDescent="0.25">
      <c r="A192" s="172"/>
      <c r="B192" s="168" t="str">
        <f>IFERROR(VLOOKUP(A192,TERCEROS[],3,FALSE),"")</f>
        <v/>
      </c>
      <c r="C192" s="168"/>
      <c r="D192" s="168"/>
      <c r="E192" s="168"/>
      <c r="F192" s="168"/>
      <c r="G192" s="168"/>
      <c r="H192" s="168"/>
      <c r="I192" s="168"/>
      <c r="J192" s="168"/>
      <c r="K192" s="168"/>
      <c r="L192" s="168"/>
      <c r="M192" s="168"/>
      <c r="N192" s="168"/>
      <c r="O192" s="168"/>
      <c r="P192" s="181"/>
      <c r="Q192" s="6"/>
    </row>
    <row r="193" spans="1:17" x14ac:dyDescent="0.25">
      <c r="A193" s="172"/>
      <c r="B193" s="168" t="str">
        <f>IFERROR(VLOOKUP(A193,TERCEROS[],3,FALSE),"")</f>
        <v/>
      </c>
      <c r="C193" s="168"/>
      <c r="D193" s="168"/>
      <c r="E193" s="168"/>
      <c r="F193" s="168"/>
      <c r="G193" s="168"/>
      <c r="H193" s="168"/>
      <c r="I193" s="168"/>
      <c r="J193" s="168"/>
      <c r="K193" s="168"/>
      <c r="L193" s="168"/>
      <c r="M193" s="168"/>
      <c r="N193" s="168"/>
      <c r="O193" s="168"/>
      <c r="P193" s="181"/>
      <c r="Q193" s="6"/>
    </row>
    <row r="194" spans="1:17" x14ac:dyDescent="0.25">
      <c r="A194" s="172"/>
      <c r="B194" s="168" t="str">
        <f>IFERROR(VLOOKUP(A194,TERCEROS[],3,FALSE),"")</f>
        <v/>
      </c>
      <c r="C194" s="168"/>
      <c r="D194" s="168"/>
      <c r="E194" s="168"/>
      <c r="F194" s="168"/>
      <c r="G194" s="168"/>
      <c r="H194" s="168"/>
      <c r="I194" s="168"/>
      <c r="J194" s="168"/>
      <c r="K194" s="168"/>
      <c r="L194" s="168"/>
      <c r="M194" s="168"/>
      <c r="N194" s="168"/>
      <c r="O194" s="168"/>
      <c r="P194" s="181"/>
      <c r="Q194" s="6"/>
    </row>
    <row r="195" spans="1:17" x14ac:dyDescent="0.25">
      <c r="A195" s="172"/>
      <c r="B195" s="168" t="str">
        <f>IFERROR(VLOOKUP(A195,TERCEROS[],3,FALSE),"")</f>
        <v/>
      </c>
      <c r="C195" s="168"/>
      <c r="D195" s="168"/>
      <c r="E195" s="168"/>
      <c r="F195" s="168"/>
      <c r="G195" s="168"/>
      <c r="H195" s="168"/>
      <c r="I195" s="168"/>
      <c r="J195" s="168"/>
      <c r="K195" s="168"/>
      <c r="L195" s="168"/>
      <c r="M195" s="168"/>
      <c r="N195" s="168"/>
      <c r="O195" s="168"/>
      <c r="P195" s="181"/>
      <c r="Q195" s="6"/>
    </row>
    <row r="196" spans="1:17" x14ac:dyDescent="0.25">
      <c r="A196" s="172"/>
      <c r="B196" s="168" t="str">
        <f>IFERROR(VLOOKUP(A196,TERCEROS[],3,FALSE),"")</f>
        <v/>
      </c>
      <c r="C196" s="168"/>
      <c r="D196" s="168"/>
      <c r="E196" s="168"/>
      <c r="F196" s="168"/>
      <c r="G196" s="168"/>
      <c r="H196" s="168"/>
      <c r="I196" s="168"/>
      <c r="J196" s="168"/>
      <c r="K196" s="168"/>
      <c r="L196" s="168"/>
      <c r="M196" s="168"/>
      <c r="N196" s="168"/>
      <c r="O196" s="168"/>
      <c r="P196" s="181"/>
      <c r="Q196" s="6"/>
    </row>
    <row r="197" spans="1:17" x14ac:dyDescent="0.25">
      <c r="A197" s="172"/>
      <c r="B197" s="168" t="str">
        <f>IFERROR(VLOOKUP(A197,TERCEROS[],3,FALSE),"")</f>
        <v/>
      </c>
      <c r="C197" s="168"/>
      <c r="D197" s="168"/>
      <c r="E197" s="168"/>
      <c r="F197" s="168"/>
      <c r="G197" s="168"/>
      <c r="H197" s="168"/>
      <c r="I197" s="168"/>
      <c r="J197" s="168"/>
      <c r="K197" s="168"/>
      <c r="L197" s="168"/>
      <c r="M197" s="168"/>
      <c r="N197" s="168"/>
      <c r="O197" s="168"/>
      <c r="P197" s="181"/>
      <c r="Q197" s="6"/>
    </row>
    <row r="198" spans="1:17" x14ac:dyDescent="0.25">
      <c r="A198" s="172"/>
      <c r="B198" s="168" t="str">
        <f>IFERROR(VLOOKUP(A198,TERCEROS[],3,FALSE),"")</f>
        <v/>
      </c>
      <c r="C198" s="168"/>
      <c r="D198" s="168"/>
      <c r="E198" s="168"/>
      <c r="F198" s="168"/>
      <c r="G198" s="168"/>
      <c r="H198" s="168"/>
      <c r="I198" s="168"/>
      <c r="J198" s="168"/>
      <c r="K198" s="168"/>
      <c r="L198" s="168"/>
      <c r="M198" s="168"/>
      <c r="N198" s="168"/>
      <c r="O198" s="168"/>
      <c r="P198" s="181"/>
      <c r="Q198" s="6"/>
    </row>
    <row r="199" spans="1:17" x14ac:dyDescent="0.25">
      <c r="A199" s="172"/>
      <c r="B199" s="168" t="str">
        <f>IFERROR(VLOOKUP(A199,TERCEROS[],3,FALSE),"")</f>
        <v/>
      </c>
      <c r="C199" s="168"/>
      <c r="D199" s="168"/>
      <c r="E199" s="168"/>
      <c r="F199" s="168"/>
      <c r="G199" s="168"/>
      <c r="H199" s="168"/>
      <c r="I199" s="168"/>
      <c r="J199" s="168"/>
      <c r="K199" s="168"/>
      <c r="L199" s="168"/>
      <c r="M199" s="168"/>
      <c r="N199" s="168"/>
      <c r="O199" s="168"/>
      <c r="P199" s="181"/>
      <c r="Q199" s="6"/>
    </row>
    <row r="200" spans="1:17" x14ac:dyDescent="0.25">
      <c r="A200" s="172"/>
      <c r="B200" s="168" t="str">
        <f>IFERROR(VLOOKUP(A200,TERCEROS[],3,FALSE),"")</f>
        <v/>
      </c>
      <c r="C200" s="168"/>
      <c r="D200" s="168"/>
      <c r="E200" s="168"/>
      <c r="F200" s="168"/>
      <c r="G200" s="168"/>
      <c r="H200" s="168"/>
      <c r="I200" s="168"/>
      <c r="J200" s="168"/>
      <c r="K200" s="168"/>
      <c r="L200" s="168"/>
      <c r="M200" s="168"/>
      <c r="N200" s="168"/>
      <c r="O200" s="168"/>
      <c r="P200" s="181"/>
      <c r="Q200" s="6"/>
    </row>
    <row r="201" spans="1:17" x14ac:dyDescent="0.25">
      <c r="A201" s="172"/>
      <c r="B201" s="168" t="str">
        <f>IFERROR(VLOOKUP(A201,TERCEROS[],3,FALSE),"")</f>
        <v/>
      </c>
      <c r="C201" s="168"/>
      <c r="D201" s="168"/>
      <c r="E201" s="168"/>
      <c r="F201" s="168"/>
      <c r="G201" s="168"/>
      <c r="H201" s="168"/>
      <c r="I201" s="168"/>
      <c r="J201" s="168"/>
      <c r="K201" s="168"/>
      <c r="L201" s="168"/>
      <c r="M201" s="168"/>
      <c r="N201" s="168"/>
      <c r="O201" s="168"/>
      <c r="P201" s="181"/>
      <c r="Q201" s="6"/>
    </row>
    <row r="202" spans="1:17" x14ac:dyDescent="0.25">
      <c r="A202" s="172"/>
      <c r="B202" s="168" t="str">
        <f>IFERROR(VLOOKUP(A202,TERCEROS[],3,FALSE),"")</f>
        <v/>
      </c>
      <c r="C202" s="168"/>
      <c r="D202" s="168"/>
      <c r="E202" s="168"/>
      <c r="F202" s="168"/>
      <c r="G202" s="168"/>
      <c r="H202" s="168"/>
      <c r="I202" s="168"/>
      <c r="J202" s="168"/>
      <c r="K202" s="168"/>
      <c r="L202" s="168"/>
      <c r="M202" s="168"/>
      <c r="N202" s="168"/>
      <c r="O202" s="168"/>
      <c r="P202" s="181"/>
      <c r="Q202" s="6"/>
    </row>
    <row r="203" spans="1:17" x14ac:dyDescent="0.25">
      <c r="A203" s="172"/>
      <c r="B203" s="168" t="str">
        <f>IFERROR(VLOOKUP(A203,TERCEROS[],3,FALSE),"")</f>
        <v/>
      </c>
      <c r="C203" s="168"/>
      <c r="D203" s="168"/>
      <c r="E203" s="168"/>
      <c r="F203" s="168"/>
      <c r="G203" s="168"/>
      <c r="H203" s="168"/>
      <c r="I203" s="168"/>
      <c r="J203" s="168"/>
      <c r="K203" s="168"/>
      <c r="L203" s="168"/>
      <c r="M203" s="168"/>
      <c r="N203" s="168"/>
      <c r="O203" s="168"/>
      <c r="P203" s="181"/>
      <c r="Q203" s="6"/>
    </row>
    <row r="204" spans="1:17" x14ac:dyDescent="0.25">
      <c r="A204" s="172"/>
      <c r="B204" s="168" t="str">
        <f>IFERROR(VLOOKUP(A204,TERCEROS[],3,FALSE),"")</f>
        <v/>
      </c>
      <c r="C204" s="168"/>
      <c r="D204" s="168"/>
      <c r="E204" s="168"/>
      <c r="F204" s="168"/>
      <c r="G204" s="168"/>
      <c r="H204" s="168"/>
      <c r="I204" s="168"/>
      <c r="J204" s="168"/>
      <c r="K204" s="168"/>
      <c r="L204" s="168"/>
      <c r="M204" s="168"/>
      <c r="N204" s="168"/>
      <c r="O204" s="168"/>
      <c r="P204" s="181"/>
      <c r="Q204" s="6"/>
    </row>
    <row r="205" spans="1:17" x14ac:dyDescent="0.25">
      <c r="A205" s="172"/>
      <c r="B205" s="168" t="str">
        <f>IFERROR(VLOOKUP(A205,TERCEROS[],3,FALSE),"")</f>
        <v/>
      </c>
      <c r="C205" s="168"/>
      <c r="D205" s="168"/>
      <c r="E205" s="168"/>
      <c r="F205" s="168"/>
      <c r="G205" s="168"/>
      <c r="H205" s="168"/>
      <c r="I205" s="168"/>
      <c r="J205" s="168"/>
      <c r="K205" s="168"/>
      <c r="L205" s="168"/>
      <c r="M205" s="168"/>
      <c r="N205" s="168"/>
      <c r="O205" s="168"/>
      <c r="P205" s="181"/>
      <c r="Q205" s="6"/>
    </row>
    <row r="206" spans="1:17" x14ac:dyDescent="0.25">
      <c r="A206" s="172"/>
      <c r="B206" s="168" t="str">
        <f>IFERROR(VLOOKUP(A206,TERCEROS[],3,FALSE),"")</f>
        <v/>
      </c>
      <c r="C206" s="168"/>
      <c r="D206" s="168"/>
      <c r="E206" s="168"/>
      <c r="F206" s="168"/>
      <c r="G206" s="168"/>
      <c r="H206" s="168"/>
      <c r="I206" s="168"/>
      <c r="J206" s="168"/>
      <c r="K206" s="168"/>
      <c r="L206" s="168"/>
      <c r="M206" s="168"/>
      <c r="N206" s="168"/>
      <c r="O206" s="168"/>
      <c r="P206" s="181"/>
      <c r="Q206" s="6"/>
    </row>
    <row r="207" spans="1:17" x14ac:dyDescent="0.25">
      <c r="A207" s="172"/>
      <c r="B207" s="168" t="str">
        <f>IFERROR(VLOOKUP(A207,TERCEROS[],3,FALSE),"")</f>
        <v/>
      </c>
      <c r="C207" s="168"/>
      <c r="D207" s="168"/>
      <c r="E207" s="168"/>
      <c r="F207" s="168"/>
      <c r="G207" s="168"/>
      <c r="H207" s="168"/>
      <c r="I207" s="168"/>
      <c r="J207" s="168"/>
      <c r="K207" s="168"/>
      <c r="L207" s="168"/>
      <c r="M207" s="168"/>
      <c r="N207" s="168"/>
      <c r="O207" s="168"/>
      <c r="P207" s="181"/>
      <c r="Q207" s="6"/>
    </row>
    <row r="208" spans="1:17" x14ac:dyDescent="0.25">
      <c r="A208" s="172"/>
      <c r="B208" s="168" t="str">
        <f>IFERROR(VLOOKUP(A208,TERCEROS[],3,FALSE),"")</f>
        <v/>
      </c>
      <c r="C208" s="168"/>
      <c r="D208" s="168"/>
      <c r="E208" s="168"/>
      <c r="F208" s="168"/>
      <c r="G208" s="168"/>
      <c r="H208" s="168"/>
      <c r="I208" s="168"/>
      <c r="J208" s="168"/>
      <c r="K208" s="168"/>
      <c r="L208" s="168"/>
      <c r="M208" s="168"/>
      <c r="N208" s="168"/>
      <c r="O208" s="168"/>
      <c r="P208" s="181"/>
      <c r="Q208" s="6"/>
    </row>
    <row r="209" spans="1:17" x14ac:dyDescent="0.25">
      <c r="A209" s="172"/>
      <c r="B209" s="168" t="str">
        <f>IFERROR(VLOOKUP(A209,TERCEROS[],3,FALSE),"")</f>
        <v/>
      </c>
      <c r="C209" s="168"/>
      <c r="D209" s="168"/>
      <c r="E209" s="168"/>
      <c r="F209" s="168"/>
      <c r="G209" s="168"/>
      <c r="H209" s="168"/>
      <c r="I209" s="168"/>
      <c r="J209" s="168"/>
      <c r="K209" s="168"/>
      <c r="L209" s="168"/>
      <c r="M209" s="168"/>
      <c r="N209" s="168"/>
      <c r="O209" s="168"/>
      <c r="P209" s="181"/>
      <c r="Q209" s="6"/>
    </row>
    <row r="210" spans="1:17" x14ac:dyDescent="0.25">
      <c r="A210" s="172"/>
      <c r="B210" s="168" t="str">
        <f>IFERROR(VLOOKUP(A210,TERCEROS[],3,FALSE),"")</f>
        <v/>
      </c>
      <c r="C210" s="168"/>
      <c r="D210" s="168"/>
      <c r="E210" s="168"/>
      <c r="F210" s="168"/>
      <c r="G210" s="168"/>
      <c r="H210" s="168"/>
      <c r="I210" s="168"/>
      <c r="J210" s="168"/>
      <c r="K210" s="168"/>
      <c r="L210" s="168"/>
      <c r="M210" s="168"/>
      <c r="N210" s="168"/>
      <c r="O210" s="168"/>
      <c r="P210" s="181"/>
      <c r="Q210" s="6"/>
    </row>
    <row r="211" spans="1:17" x14ac:dyDescent="0.25">
      <c r="A211" s="172"/>
      <c r="B211" s="168" t="str">
        <f>IFERROR(VLOOKUP(A211,TERCEROS[],3,FALSE),"")</f>
        <v/>
      </c>
      <c r="C211" s="168"/>
      <c r="D211" s="168"/>
      <c r="E211" s="168"/>
      <c r="F211" s="168"/>
      <c r="G211" s="168"/>
      <c r="H211" s="168"/>
      <c r="I211" s="168"/>
      <c r="J211" s="168"/>
      <c r="K211" s="168"/>
      <c r="L211" s="168"/>
      <c r="M211" s="168"/>
      <c r="N211" s="168"/>
      <c r="O211" s="168"/>
      <c r="P211" s="181"/>
      <c r="Q211" s="6"/>
    </row>
    <row r="212" spans="1:17" x14ac:dyDescent="0.25">
      <c r="A212" s="172"/>
      <c r="B212" s="168" t="str">
        <f>IFERROR(VLOOKUP(A212,TERCEROS[],3,FALSE),"")</f>
        <v/>
      </c>
      <c r="C212" s="168"/>
      <c r="D212" s="168"/>
      <c r="E212" s="168"/>
      <c r="F212" s="168"/>
      <c r="G212" s="168"/>
      <c r="H212" s="168"/>
      <c r="I212" s="168"/>
      <c r="J212" s="168"/>
      <c r="K212" s="168"/>
      <c r="L212" s="168"/>
      <c r="M212" s="168"/>
      <c r="N212" s="168"/>
      <c r="O212" s="168"/>
      <c r="P212" s="181"/>
      <c r="Q212" s="6"/>
    </row>
    <row r="213" spans="1:17" x14ac:dyDescent="0.25">
      <c r="A213" s="172"/>
      <c r="B213" s="168" t="str">
        <f>IFERROR(VLOOKUP(A213,TERCEROS[],3,FALSE),"")</f>
        <v/>
      </c>
      <c r="C213" s="168"/>
      <c r="D213" s="168"/>
      <c r="E213" s="168"/>
      <c r="F213" s="168"/>
      <c r="G213" s="168"/>
      <c r="H213" s="168"/>
      <c r="I213" s="168"/>
      <c r="J213" s="168"/>
      <c r="K213" s="168"/>
      <c r="L213" s="168"/>
      <c r="M213" s="168"/>
      <c r="N213" s="168"/>
      <c r="O213" s="168"/>
      <c r="P213" s="181"/>
      <c r="Q213" s="6"/>
    </row>
    <row r="214" spans="1:17" x14ac:dyDescent="0.25">
      <c r="A214" s="172"/>
      <c r="B214" s="168" t="str">
        <f>IFERROR(VLOOKUP(A214,TERCEROS[],3,FALSE),"")</f>
        <v/>
      </c>
      <c r="C214" s="168"/>
      <c r="D214" s="168"/>
      <c r="E214" s="168"/>
      <c r="F214" s="168"/>
      <c r="G214" s="168"/>
      <c r="H214" s="168"/>
      <c r="I214" s="168"/>
      <c r="J214" s="168"/>
      <c r="K214" s="168"/>
      <c r="L214" s="168"/>
      <c r="M214" s="168"/>
      <c r="N214" s="168"/>
      <c r="O214" s="168"/>
      <c r="P214" s="181"/>
      <c r="Q214" s="6"/>
    </row>
    <row r="215" spans="1:17" x14ac:dyDescent="0.25">
      <c r="A215" s="172"/>
      <c r="B215" s="168" t="str">
        <f>IFERROR(VLOOKUP(A215,TERCEROS[],3,FALSE),"")</f>
        <v/>
      </c>
      <c r="C215" s="168"/>
      <c r="D215" s="168"/>
      <c r="E215" s="168"/>
      <c r="F215" s="168"/>
      <c r="G215" s="168"/>
      <c r="H215" s="168"/>
      <c r="I215" s="168"/>
      <c r="J215" s="168"/>
      <c r="K215" s="168"/>
      <c r="L215" s="168"/>
      <c r="M215" s="168"/>
      <c r="N215" s="168"/>
      <c r="O215" s="168"/>
      <c r="P215" s="181"/>
      <c r="Q215" s="6"/>
    </row>
    <row r="216" spans="1:17" x14ac:dyDescent="0.25">
      <c r="A216" s="172"/>
      <c r="B216" s="168" t="str">
        <f>IFERROR(VLOOKUP(A216,TERCEROS[],3,FALSE),"")</f>
        <v/>
      </c>
      <c r="C216" s="168"/>
      <c r="D216" s="168"/>
      <c r="E216" s="168"/>
      <c r="F216" s="168"/>
      <c r="G216" s="168"/>
      <c r="H216" s="168"/>
      <c r="I216" s="168"/>
      <c r="J216" s="168"/>
      <c r="K216" s="168"/>
      <c r="L216" s="168"/>
      <c r="M216" s="168"/>
      <c r="N216" s="168"/>
      <c r="O216" s="168"/>
      <c r="P216" s="181"/>
      <c r="Q216" s="6"/>
    </row>
    <row r="217" spans="1:17" x14ac:dyDescent="0.25">
      <c r="A217" s="172"/>
      <c r="B217" s="168" t="str">
        <f>IFERROR(VLOOKUP(A217,TERCEROS[],3,FALSE),"")</f>
        <v/>
      </c>
      <c r="C217" s="168"/>
      <c r="D217" s="168"/>
      <c r="E217" s="168"/>
      <c r="F217" s="168"/>
      <c r="G217" s="168"/>
      <c r="H217" s="168"/>
      <c r="I217" s="168"/>
      <c r="J217" s="168"/>
      <c r="K217" s="168"/>
      <c r="L217" s="168"/>
      <c r="M217" s="168"/>
      <c r="N217" s="168"/>
      <c r="O217" s="168"/>
      <c r="P217" s="181"/>
      <c r="Q217" s="6"/>
    </row>
    <row r="218" spans="1:17" x14ac:dyDescent="0.25">
      <c r="A218" s="172"/>
      <c r="B218" s="168" t="str">
        <f>IFERROR(VLOOKUP(A218,TERCEROS[],3,FALSE),"")</f>
        <v/>
      </c>
      <c r="C218" s="168"/>
      <c r="D218" s="168"/>
      <c r="E218" s="168"/>
      <c r="F218" s="168"/>
      <c r="G218" s="168"/>
      <c r="H218" s="168"/>
      <c r="I218" s="168"/>
      <c r="J218" s="168"/>
      <c r="K218" s="168"/>
      <c r="L218" s="168"/>
      <c r="M218" s="168"/>
      <c r="N218" s="168"/>
      <c r="O218" s="168"/>
      <c r="P218" s="181"/>
      <c r="Q218" s="6"/>
    </row>
    <row r="219" spans="1:17" x14ac:dyDescent="0.25">
      <c r="A219" s="172"/>
      <c r="B219" s="168" t="str">
        <f>IFERROR(VLOOKUP(A219,TERCEROS[],3,FALSE),"")</f>
        <v/>
      </c>
      <c r="C219" s="168"/>
      <c r="D219" s="168"/>
      <c r="E219" s="168"/>
      <c r="F219" s="168"/>
      <c r="G219" s="168"/>
      <c r="H219" s="168"/>
      <c r="I219" s="168"/>
      <c r="J219" s="168"/>
      <c r="K219" s="168"/>
      <c r="L219" s="168"/>
      <c r="M219" s="168"/>
      <c r="N219" s="168"/>
      <c r="O219" s="168"/>
      <c r="P219" s="181"/>
      <c r="Q219" s="6"/>
    </row>
    <row r="220" spans="1:17" x14ac:dyDescent="0.25">
      <c r="A220" s="172"/>
      <c r="B220" s="168" t="str">
        <f>IFERROR(VLOOKUP(A220,TERCEROS[],3,FALSE),"")</f>
        <v/>
      </c>
      <c r="C220" s="168"/>
      <c r="D220" s="168"/>
      <c r="E220" s="168"/>
      <c r="F220" s="168"/>
      <c r="G220" s="168"/>
      <c r="H220" s="168"/>
      <c r="I220" s="168"/>
      <c r="J220" s="168"/>
      <c r="K220" s="168"/>
      <c r="L220" s="168"/>
      <c r="M220" s="168"/>
      <c r="N220" s="168"/>
      <c r="O220" s="168"/>
      <c r="P220" s="181"/>
      <c r="Q220" s="6"/>
    </row>
    <row r="221" spans="1:17" x14ac:dyDescent="0.25">
      <c r="A221" s="172"/>
      <c r="B221" s="168" t="str">
        <f>IFERROR(VLOOKUP(A221,TERCEROS[],3,FALSE),"")</f>
        <v/>
      </c>
      <c r="C221" s="168"/>
      <c r="D221" s="168"/>
      <c r="E221" s="168"/>
      <c r="F221" s="168"/>
      <c r="G221" s="168"/>
      <c r="H221" s="168"/>
      <c r="I221" s="168"/>
      <c r="J221" s="168"/>
      <c r="K221" s="168"/>
      <c r="L221" s="168"/>
      <c r="M221" s="168"/>
      <c r="N221" s="168"/>
      <c r="O221" s="168"/>
      <c r="P221" s="181"/>
      <c r="Q221" s="6"/>
    </row>
    <row r="222" spans="1:17" x14ac:dyDescent="0.25">
      <c r="A222" s="172"/>
      <c r="B222" s="168" t="str">
        <f>IFERROR(VLOOKUP(A222,TERCEROS[],3,FALSE),"")</f>
        <v/>
      </c>
      <c r="C222" s="168"/>
      <c r="D222" s="168"/>
      <c r="E222" s="168"/>
      <c r="F222" s="168"/>
      <c r="G222" s="168"/>
      <c r="H222" s="168"/>
      <c r="I222" s="168"/>
      <c r="J222" s="168"/>
      <c r="K222" s="168"/>
      <c r="L222" s="168"/>
      <c r="M222" s="168"/>
      <c r="N222" s="168"/>
      <c r="O222" s="168"/>
      <c r="P222" s="181"/>
      <c r="Q222" s="6"/>
    </row>
    <row r="223" spans="1:17" x14ac:dyDescent="0.25">
      <c r="A223" s="172"/>
      <c r="B223" s="168" t="str">
        <f>IFERROR(VLOOKUP(A223,TERCEROS[],3,FALSE),"")</f>
        <v/>
      </c>
      <c r="C223" s="168"/>
      <c r="D223" s="168"/>
      <c r="E223" s="168"/>
      <c r="F223" s="168"/>
      <c r="G223" s="168"/>
      <c r="H223" s="168"/>
      <c r="I223" s="168"/>
      <c r="J223" s="168"/>
      <c r="K223" s="168"/>
      <c r="L223" s="168"/>
      <c r="M223" s="168"/>
      <c r="N223" s="168"/>
      <c r="O223" s="168"/>
      <c r="P223" s="181"/>
      <c r="Q223" s="6"/>
    </row>
    <row r="224" spans="1:17" x14ac:dyDescent="0.25">
      <c r="A224" s="172"/>
      <c r="B224" s="168" t="str">
        <f>IFERROR(VLOOKUP(A224,TERCEROS[],3,FALSE),"")</f>
        <v/>
      </c>
      <c r="C224" s="168"/>
      <c r="D224" s="168"/>
      <c r="E224" s="168"/>
      <c r="F224" s="168"/>
      <c r="G224" s="168"/>
      <c r="H224" s="168"/>
      <c r="I224" s="168"/>
      <c r="J224" s="168"/>
      <c r="K224" s="168"/>
      <c r="L224" s="168"/>
      <c r="M224" s="168"/>
      <c r="N224" s="168"/>
      <c r="O224" s="168"/>
      <c r="P224" s="181"/>
      <c r="Q224" s="6"/>
    </row>
    <row r="225" spans="1:17" x14ac:dyDescent="0.25">
      <c r="A225" s="172"/>
      <c r="B225" s="168" t="str">
        <f>IFERROR(VLOOKUP(A225,TERCEROS[],3,FALSE),"")</f>
        <v/>
      </c>
      <c r="C225" s="168"/>
      <c r="D225" s="168"/>
      <c r="E225" s="168"/>
      <c r="F225" s="168"/>
      <c r="G225" s="168"/>
      <c r="H225" s="168"/>
      <c r="I225" s="168"/>
      <c r="J225" s="168"/>
      <c r="K225" s="168"/>
      <c r="L225" s="168"/>
      <c r="M225" s="168"/>
      <c r="N225" s="168"/>
      <c r="O225" s="168"/>
      <c r="P225" s="181"/>
      <c r="Q225" s="6"/>
    </row>
    <row r="226" spans="1:17" x14ac:dyDescent="0.25">
      <c r="A226" s="172"/>
      <c r="B226" s="168" t="str">
        <f>IFERROR(VLOOKUP(A226,TERCEROS[],3,FALSE),"")</f>
        <v/>
      </c>
      <c r="C226" s="168"/>
      <c r="D226" s="168"/>
      <c r="E226" s="168"/>
      <c r="F226" s="168"/>
      <c r="G226" s="168"/>
      <c r="H226" s="168"/>
      <c r="I226" s="168"/>
      <c r="J226" s="168"/>
      <c r="K226" s="168"/>
      <c r="L226" s="168"/>
      <c r="M226" s="168"/>
      <c r="N226" s="168"/>
      <c r="O226" s="168"/>
      <c r="P226" s="181"/>
      <c r="Q226" s="6"/>
    </row>
    <row r="227" spans="1:17" x14ac:dyDescent="0.25">
      <c r="A227" s="172"/>
      <c r="B227" s="168" t="str">
        <f>IFERROR(VLOOKUP(A227,TERCEROS[],3,FALSE),"")</f>
        <v/>
      </c>
      <c r="C227" s="168"/>
      <c r="D227" s="168"/>
      <c r="E227" s="168"/>
      <c r="F227" s="168"/>
      <c r="G227" s="168"/>
      <c r="H227" s="168"/>
      <c r="I227" s="168"/>
      <c r="J227" s="168"/>
      <c r="K227" s="168"/>
      <c r="L227" s="168"/>
      <c r="M227" s="168"/>
      <c r="N227" s="168"/>
      <c r="O227" s="168"/>
      <c r="P227" s="181"/>
      <c r="Q227" s="6"/>
    </row>
    <row r="228" spans="1:17" x14ac:dyDescent="0.25">
      <c r="A228" s="172"/>
      <c r="B228" s="168" t="str">
        <f>IFERROR(VLOOKUP(A228,TERCEROS[],3,FALSE),"")</f>
        <v/>
      </c>
      <c r="C228" s="168"/>
      <c r="D228" s="168"/>
      <c r="E228" s="168"/>
      <c r="F228" s="168"/>
      <c r="G228" s="168"/>
      <c r="H228" s="168"/>
      <c r="I228" s="168"/>
      <c r="J228" s="168"/>
      <c r="K228" s="168"/>
      <c r="L228" s="168"/>
      <c r="M228" s="168"/>
      <c r="N228" s="168"/>
      <c r="O228" s="168"/>
      <c r="P228" s="181"/>
      <c r="Q228" s="6"/>
    </row>
    <row r="229" spans="1:17" x14ac:dyDescent="0.25">
      <c r="A229" s="172"/>
      <c r="B229" s="168" t="str">
        <f>IFERROR(VLOOKUP(A229,TERCEROS[],3,FALSE),"")</f>
        <v/>
      </c>
      <c r="C229" s="168"/>
      <c r="D229" s="168"/>
      <c r="E229" s="168"/>
      <c r="F229" s="168"/>
      <c r="G229" s="168"/>
      <c r="H229" s="168"/>
      <c r="I229" s="168"/>
      <c r="J229" s="168"/>
      <c r="K229" s="168"/>
      <c r="L229" s="168"/>
      <c r="M229" s="168"/>
      <c r="N229" s="168"/>
      <c r="O229" s="168"/>
      <c r="P229" s="181"/>
      <c r="Q229" s="6"/>
    </row>
    <row r="230" spans="1:17" x14ac:dyDescent="0.25">
      <c r="A230" s="172"/>
      <c r="B230" s="168" t="str">
        <f>IFERROR(VLOOKUP(A230,TERCEROS[],3,FALSE),"")</f>
        <v/>
      </c>
      <c r="C230" s="168"/>
      <c r="D230" s="168"/>
      <c r="E230" s="168"/>
      <c r="F230" s="168"/>
      <c r="G230" s="168"/>
      <c r="H230" s="168"/>
      <c r="I230" s="168"/>
      <c r="J230" s="168"/>
      <c r="K230" s="168"/>
      <c r="L230" s="168"/>
      <c r="M230" s="168"/>
      <c r="N230" s="168"/>
      <c r="O230" s="168"/>
      <c r="P230" s="181"/>
      <c r="Q230" s="6"/>
    </row>
    <row r="231" spans="1:17" x14ac:dyDescent="0.25">
      <c r="A231" s="172"/>
      <c r="B231" s="168" t="str">
        <f>IFERROR(VLOOKUP(A231,TERCEROS[],3,FALSE),"")</f>
        <v/>
      </c>
      <c r="C231" s="168"/>
      <c r="D231" s="168"/>
      <c r="E231" s="168"/>
      <c r="F231" s="168"/>
      <c r="G231" s="168"/>
      <c r="H231" s="168"/>
      <c r="I231" s="168"/>
      <c r="J231" s="168"/>
      <c r="K231" s="168"/>
      <c r="L231" s="168"/>
      <c r="M231" s="168"/>
      <c r="N231" s="168"/>
      <c r="O231" s="168"/>
      <c r="P231" s="181"/>
      <c r="Q231" s="6"/>
    </row>
    <row r="232" spans="1:17" x14ac:dyDescent="0.25">
      <c r="A232" s="172"/>
      <c r="B232" s="168" t="str">
        <f>IFERROR(VLOOKUP(A232,TERCEROS[],3,FALSE),"")</f>
        <v/>
      </c>
      <c r="C232" s="168"/>
      <c r="D232" s="168"/>
      <c r="E232" s="168"/>
      <c r="F232" s="168"/>
      <c r="G232" s="168"/>
      <c r="H232" s="168"/>
      <c r="I232" s="168"/>
      <c r="J232" s="168"/>
      <c r="K232" s="168"/>
      <c r="L232" s="168"/>
      <c r="M232" s="168"/>
      <c r="N232" s="168"/>
      <c r="O232" s="168"/>
      <c r="P232" s="181"/>
      <c r="Q232" s="6"/>
    </row>
    <row r="233" spans="1:17" x14ac:dyDescent="0.25">
      <c r="A233" s="172"/>
      <c r="B233" s="168" t="str">
        <f>IFERROR(VLOOKUP(A233,TERCEROS[],3,FALSE),"")</f>
        <v/>
      </c>
      <c r="C233" s="168"/>
      <c r="D233" s="168"/>
      <c r="E233" s="168"/>
      <c r="F233" s="168"/>
      <c r="G233" s="168"/>
      <c r="H233" s="168"/>
      <c r="I233" s="168"/>
      <c r="J233" s="168"/>
      <c r="K233" s="168"/>
      <c r="L233" s="168"/>
      <c r="M233" s="168"/>
      <c r="N233" s="168"/>
      <c r="O233" s="168"/>
      <c r="P233" s="181"/>
      <c r="Q233" s="6"/>
    </row>
    <row r="234" spans="1:17" x14ac:dyDescent="0.25">
      <c r="A234" s="172"/>
      <c r="B234" s="168" t="str">
        <f>IFERROR(VLOOKUP(A234,TERCEROS[],3,FALSE),"")</f>
        <v/>
      </c>
      <c r="C234" s="168"/>
      <c r="D234" s="168"/>
      <c r="E234" s="168"/>
      <c r="F234" s="168"/>
      <c r="G234" s="168"/>
      <c r="H234" s="168"/>
      <c r="I234" s="168"/>
      <c r="J234" s="168"/>
      <c r="K234" s="168"/>
      <c r="L234" s="168"/>
      <c r="M234" s="168"/>
      <c r="N234" s="168"/>
      <c r="O234" s="168"/>
      <c r="P234" s="181"/>
      <c r="Q234" s="6"/>
    </row>
    <row r="235" spans="1:17" x14ac:dyDescent="0.25">
      <c r="A235" s="172"/>
      <c r="B235" s="168" t="str">
        <f>IFERROR(VLOOKUP(A235,TERCEROS[],3,FALSE),"")</f>
        <v/>
      </c>
      <c r="C235" s="168"/>
      <c r="D235" s="168"/>
      <c r="E235" s="168"/>
      <c r="F235" s="168"/>
      <c r="G235" s="168"/>
      <c r="H235" s="168"/>
      <c r="I235" s="168"/>
      <c r="J235" s="168"/>
      <c r="K235" s="168"/>
      <c r="L235" s="168"/>
      <c r="M235" s="168"/>
      <c r="N235" s="168"/>
      <c r="O235" s="168"/>
      <c r="P235" s="181"/>
      <c r="Q235" s="6"/>
    </row>
    <row r="236" spans="1:17" x14ac:dyDescent="0.25">
      <c r="A236" s="172"/>
      <c r="B236" s="168" t="str">
        <f>IFERROR(VLOOKUP(A236,TERCEROS[],3,FALSE),"")</f>
        <v/>
      </c>
      <c r="C236" s="168"/>
      <c r="D236" s="168"/>
      <c r="E236" s="168"/>
      <c r="F236" s="168"/>
      <c r="G236" s="168"/>
      <c r="H236" s="168"/>
      <c r="I236" s="168"/>
      <c r="J236" s="168"/>
      <c r="K236" s="168"/>
      <c r="L236" s="168"/>
      <c r="M236" s="168"/>
      <c r="N236" s="168"/>
      <c r="O236" s="168"/>
      <c r="P236" s="181"/>
      <c r="Q236" s="6"/>
    </row>
    <row r="237" spans="1:17" x14ac:dyDescent="0.25">
      <c r="A237" s="172"/>
      <c r="B237" s="168" t="str">
        <f>IFERROR(VLOOKUP(A237,TERCEROS[],3,FALSE),"")</f>
        <v/>
      </c>
      <c r="C237" s="168"/>
      <c r="D237" s="168"/>
      <c r="E237" s="168"/>
      <c r="F237" s="168"/>
      <c r="G237" s="168"/>
      <c r="H237" s="168"/>
      <c r="I237" s="168"/>
      <c r="J237" s="168"/>
      <c r="K237" s="168"/>
      <c r="L237" s="168"/>
      <c r="M237" s="168"/>
      <c r="N237" s="168"/>
      <c r="O237" s="168"/>
      <c r="P237" s="181"/>
      <c r="Q237" s="6"/>
    </row>
    <row r="238" spans="1:17" x14ac:dyDescent="0.25">
      <c r="A238" s="172"/>
      <c r="B238" s="168" t="str">
        <f>IFERROR(VLOOKUP(A238,TERCEROS[],3,FALSE),"")</f>
        <v/>
      </c>
      <c r="C238" s="168"/>
      <c r="D238" s="168"/>
      <c r="E238" s="168"/>
      <c r="F238" s="168"/>
      <c r="G238" s="168"/>
      <c r="H238" s="168"/>
      <c r="I238" s="168"/>
      <c r="J238" s="168"/>
      <c r="K238" s="168"/>
      <c r="L238" s="168"/>
      <c r="M238" s="168"/>
      <c r="N238" s="168"/>
      <c r="O238" s="168"/>
      <c r="P238" s="181"/>
      <c r="Q238" s="6"/>
    </row>
    <row r="239" spans="1:17" x14ac:dyDescent="0.25">
      <c r="A239" s="172"/>
      <c r="B239" s="168" t="str">
        <f>IFERROR(VLOOKUP(A239,TERCEROS[],3,FALSE),"")</f>
        <v/>
      </c>
      <c r="C239" s="168"/>
      <c r="D239" s="168"/>
      <c r="E239" s="168"/>
      <c r="F239" s="168"/>
      <c r="G239" s="168"/>
      <c r="H239" s="168"/>
      <c r="I239" s="168"/>
      <c r="J239" s="168"/>
      <c r="K239" s="168"/>
      <c r="L239" s="168"/>
      <c r="M239" s="168"/>
      <c r="N239" s="168"/>
      <c r="O239" s="168"/>
      <c r="P239" s="181"/>
      <c r="Q239" s="6"/>
    </row>
    <row r="240" spans="1:17" x14ac:dyDescent="0.25">
      <c r="A240" s="172"/>
      <c r="B240" s="168" t="str">
        <f>IFERROR(VLOOKUP(A240,TERCEROS[],3,FALSE),"")</f>
        <v/>
      </c>
      <c r="C240" s="168"/>
      <c r="D240" s="168"/>
      <c r="E240" s="168"/>
      <c r="F240" s="168"/>
      <c r="G240" s="168"/>
      <c r="H240" s="168"/>
      <c r="I240" s="168"/>
      <c r="J240" s="168"/>
      <c r="K240" s="168"/>
      <c r="L240" s="168"/>
      <c r="M240" s="168"/>
      <c r="N240" s="168"/>
      <c r="O240" s="168"/>
      <c r="P240" s="181"/>
      <c r="Q240" s="6"/>
    </row>
    <row r="241" spans="1:17" x14ac:dyDescent="0.25">
      <c r="A241" s="172"/>
      <c r="B241" s="168" t="str">
        <f>IFERROR(VLOOKUP(A241,TERCEROS[],3,FALSE),"")</f>
        <v/>
      </c>
      <c r="C241" s="168"/>
      <c r="D241" s="168"/>
      <c r="E241" s="168"/>
      <c r="F241" s="168"/>
      <c r="G241" s="168"/>
      <c r="H241" s="168"/>
      <c r="I241" s="168"/>
      <c r="J241" s="168"/>
      <c r="K241" s="168"/>
      <c r="L241" s="168"/>
      <c r="M241" s="168"/>
      <c r="N241" s="168"/>
      <c r="O241" s="168"/>
      <c r="P241" s="181"/>
      <c r="Q241" s="6"/>
    </row>
    <row r="242" spans="1:17" x14ac:dyDescent="0.25">
      <c r="A242" s="172"/>
      <c r="B242" s="168" t="str">
        <f>IFERROR(VLOOKUP(A242,TERCEROS[],3,FALSE),"")</f>
        <v/>
      </c>
      <c r="C242" s="168"/>
      <c r="D242" s="168"/>
      <c r="E242" s="168"/>
      <c r="F242" s="168"/>
      <c r="G242" s="168"/>
      <c r="H242" s="168"/>
      <c r="I242" s="168"/>
      <c r="J242" s="168"/>
      <c r="K242" s="168"/>
      <c r="L242" s="168"/>
      <c r="M242" s="168"/>
      <c r="N242" s="168"/>
      <c r="O242" s="168"/>
      <c r="P242" s="181"/>
      <c r="Q242" s="6"/>
    </row>
    <row r="243" spans="1:17" x14ac:dyDescent="0.25">
      <c r="A243" s="172"/>
      <c r="B243" s="168" t="str">
        <f>IFERROR(VLOOKUP(A243,TERCEROS[],3,FALSE),"")</f>
        <v/>
      </c>
      <c r="C243" s="168"/>
      <c r="D243" s="168"/>
      <c r="E243" s="168"/>
      <c r="F243" s="168"/>
      <c r="G243" s="168"/>
      <c r="H243" s="168"/>
      <c r="I243" s="168"/>
      <c r="J243" s="168"/>
      <c r="K243" s="168"/>
      <c r="L243" s="168"/>
      <c r="M243" s="168"/>
      <c r="N243" s="168"/>
      <c r="O243" s="168"/>
      <c r="P243" s="181"/>
      <c r="Q243" s="6"/>
    </row>
    <row r="244" spans="1:17" x14ac:dyDescent="0.25">
      <c r="A244" s="172"/>
      <c r="B244" s="168" t="str">
        <f>IFERROR(VLOOKUP(A244,TERCEROS[],3,FALSE),"")</f>
        <v/>
      </c>
      <c r="C244" s="168"/>
      <c r="D244" s="168"/>
      <c r="E244" s="168"/>
      <c r="F244" s="168"/>
      <c r="G244" s="168"/>
      <c r="H244" s="168"/>
      <c r="I244" s="168"/>
      <c r="J244" s="168"/>
      <c r="K244" s="168"/>
      <c r="L244" s="168"/>
      <c r="M244" s="168"/>
      <c r="N244" s="168"/>
      <c r="O244" s="168"/>
      <c r="P244" s="181"/>
      <c r="Q244" s="6"/>
    </row>
    <row r="245" spans="1:17" x14ac:dyDescent="0.25">
      <c r="A245" s="172"/>
      <c r="B245" s="168" t="str">
        <f>IFERROR(VLOOKUP(A245,TERCEROS[],3,FALSE),"")</f>
        <v/>
      </c>
      <c r="C245" s="168"/>
      <c r="D245" s="168"/>
      <c r="E245" s="168"/>
      <c r="F245" s="168"/>
      <c r="G245" s="168"/>
      <c r="H245" s="168"/>
      <c r="I245" s="168"/>
      <c r="J245" s="168"/>
      <c r="K245" s="168"/>
      <c r="L245" s="168"/>
      <c r="M245" s="168"/>
      <c r="N245" s="168"/>
      <c r="O245" s="168"/>
      <c r="P245" s="181"/>
      <c r="Q245" s="6"/>
    </row>
    <row r="246" spans="1:17" x14ac:dyDescent="0.25">
      <c r="A246" s="172"/>
      <c r="B246" s="168" t="str">
        <f>IFERROR(VLOOKUP(A246,TERCEROS[],3,FALSE),"")</f>
        <v/>
      </c>
      <c r="C246" s="168"/>
      <c r="D246" s="168"/>
      <c r="E246" s="168"/>
      <c r="F246" s="168"/>
      <c r="G246" s="168"/>
      <c r="H246" s="168"/>
      <c r="I246" s="168"/>
      <c r="J246" s="168"/>
      <c r="K246" s="168"/>
      <c r="L246" s="168"/>
      <c r="M246" s="168"/>
      <c r="N246" s="168"/>
      <c r="O246" s="168"/>
      <c r="P246" s="181"/>
      <c r="Q246" s="6"/>
    </row>
    <row r="247" spans="1:17" x14ac:dyDescent="0.25">
      <c r="A247" s="172"/>
      <c r="B247" s="168" t="str">
        <f>IFERROR(VLOOKUP(A247,TERCEROS[],3,FALSE),"")</f>
        <v/>
      </c>
      <c r="C247" s="168"/>
      <c r="D247" s="168"/>
      <c r="E247" s="168"/>
      <c r="F247" s="168"/>
      <c r="G247" s="168"/>
      <c r="H247" s="168"/>
      <c r="I247" s="168"/>
      <c r="J247" s="168"/>
      <c r="K247" s="168"/>
      <c r="L247" s="168"/>
      <c r="M247" s="168"/>
      <c r="N247" s="168"/>
      <c r="O247" s="168"/>
      <c r="P247" s="181"/>
      <c r="Q247" s="6"/>
    </row>
    <row r="248" spans="1:17" x14ac:dyDescent="0.25">
      <c r="A248" s="172"/>
      <c r="B248" s="168" t="str">
        <f>IFERROR(VLOOKUP(A248,TERCEROS[],3,FALSE),"")</f>
        <v/>
      </c>
      <c r="C248" s="168"/>
      <c r="D248" s="168"/>
      <c r="E248" s="168"/>
      <c r="F248" s="168"/>
      <c r="G248" s="168"/>
      <c r="H248" s="168"/>
      <c r="I248" s="168"/>
      <c r="J248" s="168"/>
      <c r="K248" s="168"/>
      <c r="L248" s="168"/>
      <c r="M248" s="168"/>
      <c r="N248" s="168"/>
      <c r="O248" s="168"/>
      <c r="P248" s="181"/>
      <c r="Q248" s="6"/>
    </row>
    <row r="249" spans="1:17" x14ac:dyDescent="0.25">
      <c r="A249" s="172"/>
      <c r="B249" s="168" t="str">
        <f>IFERROR(VLOOKUP(A249,TERCEROS[],3,FALSE),"")</f>
        <v/>
      </c>
      <c r="C249" s="168"/>
      <c r="D249" s="168"/>
      <c r="E249" s="168"/>
      <c r="F249" s="168"/>
      <c r="G249" s="168"/>
      <c r="H249" s="168"/>
      <c r="I249" s="168"/>
      <c r="J249" s="168"/>
      <c r="K249" s="168"/>
      <c r="L249" s="168"/>
      <c r="M249" s="168"/>
      <c r="N249" s="168"/>
      <c r="O249" s="168"/>
      <c r="P249" s="181"/>
      <c r="Q249" s="6"/>
    </row>
    <row r="250" spans="1:17" x14ac:dyDescent="0.25">
      <c r="A250" s="172"/>
      <c r="B250" s="168" t="str">
        <f>IFERROR(VLOOKUP(A250,TERCEROS[],3,FALSE),"")</f>
        <v/>
      </c>
      <c r="C250" s="168"/>
      <c r="D250" s="168"/>
      <c r="E250" s="168"/>
      <c r="F250" s="168"/>
      <c r="G250" s="168"/>
      <c r="H250" s="168"/>
      <c r="I250" s="168"/>
      <c r="J250" s="168"/>
      <c r="K250" s="168"/>
      <c r="L250" s="168"/>
      <c r="M250" s="168"/>
      <c r="N250" s="168"/>
      <c r="O250" s="168"/>
      <c r="P250" s="181"/>
      <c r="Q250" s="6"/>
    </row>
    <row r="251" spans="1:17" x14ac:dyDescent="0.25">
      <c r="A251" s="172"/>
      <c r="B251" s="168" t="str">
        <f>IFERROR(VLOOKUP(A251,TERCEROS[],3,FALSE),"")</f>
        <v/>
      </c>
      <c r="C251" s="168"/>
      <c r="D251" s="168"/>
      <c r="E251" s="168"/>
      <c r="F251" s="168"/>
      <c r="G251" s="168"/>
      <c r="H251" s="168"/>
      <c r="I251" s="168"/>
      <c r="J251" s="168"/>
      <c r="K251" s="168"/>
      <c r="L251" s="168"/>
      <c r="M251" s="168"/>
      <c r="N251" s="168"/>
      <c r="O251" s="168"/>
      <c r="P251" s="181"/>
      <c r="Q251" s="6"/>
    </row>
    <row r="252" spans="1:17" x14ac:dyDescent="0.25">
      <c r="A252" s="172"/>
      <c r="B252" s="168" t="str">
        <f>IFERROR(VLOOKUP(A252,TERCEROS[],3,FALSE),"")</f>
        <v/>
      </c>
      <c r="C252" s="168"/>
      <c r="D252" s="168"/>
      <c r="E252" s="168"/>
      <c r="F252" s="168"/>
      <c r="G252" s="168"/>
      <c r="H252" s="168"/>
      <c r="I252" s="168"/>
      <c r="J252" s="168"/>
      <c r="K252" s="168"/>
      <c r="L252" s="168"/>
      <c r="M252" s="168"/>
      <c r="N252" s="168"/>
      <c r="O252" s="168"/>
      <c r="P252" s="181"/>
      <c r="Q252" s="6"/>
    </row>
    <row r="253" spans="1:17" x14ac:dyDescent="0.25">
      <c r="A253" s="172"/>
      <c r="B253" s="168" t="str">
        <f>IFERROR(VLOOKUP(A253,TERCEROS[],3,FALSE),"")</f>
        <v/>
      </c>
      <c r="C253" s="168"/>
      <c r="D253" s="168"/>
      <c r="E253" s="168"/>
      <c r="F253" s="168"/>
      <c r="G253" s="168"/>
      <c r="H253" s="168"/>
      <c r="I253" s="168"/>
      <c r="J253" s="168"/>
      <c r="K253" s="168"/>
      <c r="L253" s="168"/>
      <c r="M253" s="168"/>
      <c r="N253" s="168"/>
      <c r="O253" s="168"/>
      <c r="P253" s="181"/>
      <c r="Q253" s="6"/>
    </row>
    <row r="254" spans="1:17" x14ac:dyDescent="0.25">
      <c r="A254" s="172"/>
      <c r="B254" s="168" t="str">
        <f>IFERROR(VLOOKUP(A254,TERCEROS[],3,FALSE),"")</f>
        <v/>
      </c>
      <c r="C254" s="168"/>
      <c r="D254" s="168"/>
      <c r="E254" s="168"/>
      <c r="F254" s="168"/>
      <c r="G254" s="168"/>
      <c r="H254" s="168"/>
      <c r="I254" s="168"/>
      <c r="J254" s="168"/>
      <c r="K254" s="168"/>
      <c r="L254" s="168"/>
      <c r="M254" s="168"/>
      <c r="N254" s="168"/>
      <c r="O254" s="168"/>
      <c r="P254" s="181"/>
      <c r="Q254" s="6"/>
    </row>
    <row r="255" spans="1:17" x14ac:dyDescent="0.25">
      <c r="A255" s="172"/>
      <c r="B255" s="168" t="str">
        <f>IFERROR(VLOOKUP(A255,TERCEROS[],3,FALSE),"")</f>
        <v/>
      </c>
      <c r="C255" s="168"/>
      <c r="D255" s="168"/>
      <c r="E255" s="168"/>
      <c r="F255" s="168"/>
      <c r="G255" s="168"/>
      <c r="H255" s="168"/>
      <c r="I255" s="168"/>
      <c r="J255" s="168"/>
      <c r="K255" s="168"/>
      <c r="L255" s="168"/>
      <c r="M255" s="168"/>
      <c r="N255" s="168"/>
      <c r="O255" s="168"/>
      <c r="P255" s="181"/>
      <c r="Q255" s="6"/>
    </row>
    <row r="256" spans="1:17" x14ac:dyDescent="0.25">
      <c r="A256" s="172"/>
      <c r="B256" s="168" t="str">
        <f>IFERROR(VLOOKUP(A256,TERCEROS[],3,FALSE),"")</f>
        <v/>
      </c>
      <c r="C256" s="168"/>
      <c r="D256" s="168"/>
      <c r="E256" s="168"/>
      <c r="F256" s="168"/>
      <c r="G256" s="168"/>
      <c r="H256" s="168"/>
      <c r="I256" s="168"/>
      <c r="J256" s="168"/>
      <c r="K256" s="168"/>
      <c r="L256" s="168"/>
      <c r="M256" s="168"/>
      <c r="N256" s="168"/>
      <c r="O256" s="168"/>
      <c r="P256" s="181"/>
      <c r="Q256" s="6"/>
    </row>
    <row r="257" spans="1:17" x14ac:dyDescent="0.25">
      <c r="A257" s="172"/>
      <c r="B257" s="168" t="str">
        <f>IFERROR(VLOOKUP(A257,TERCEROS[],3,FALSE),"")</f>
        <v/>
      </c>
      <c r="C257" s="168"/>
      <c r="D257" s="168"/>
      <c r="E257" s="168"/>
      <c r="F257" s="168"/>
      <c r="G257" s="168"/>
      <c r="H257" s="168"/>
      <c r="I257" s="168"/>
      <c r="J257" s="168"/>
      <c r="K257" s="168"/>
      <c r="L257" s="168"/>
      <c r="M257" s="168"/>
      <c r="N257" s="168"/>
      <c r="O257" s="168"/>
      <c r="P257" s="181"/>
      <c r="Q257" s="6"/>
    </row>
    <row r="258" spans="1:17" x14ac:dyDescent="0.25">
      <c r="A258" s="172"/>
      <c r="B258" s="168" t="str">
        <f>IFERROR(VLOOKUP(A258,TERCEROS[],3,FALSE),"")</f>
        <v/>
      </c>
      <c r="C258" s="168"/>
      <c r="D258" s="168"/>
      <c r="E258" s="168"/>
      <c r="F258" s="168"/>
      <c r="G258" s="168"/>
      <c r="H258" s="168"/>
      <c r="I258" s="168"/>
      <c r="J258" s="168"/>
      <c r="K258" s="168"/>
      <c r="L258" s="168"/>
      <c r="M258" s="168"/>
      <c r="N258" s="168"/>
      <c r="O258" s="168"/>
      <c r="P258" s="181"/>
      <c r="Q258" s="6"/>
    </row>
    <row r="259" spans="1:17" x14ac:dyDescent="0.25">
      <c r="A259" s="172"/>
      <c r="B259" s="168" t="str">
        <f>IFERROR(VLOOKUP(A259,TERCEROS[],3,FALSE),"")</f>
        <v/>
      </c>
      <c r="C259" s="168"/>
      <c r="D259" s="168"/>
      <c r="E259" s="168"/>
      <c r="F259" s="168"/>
      <c r="G259" s="168"/>
      <c r="H259" s="168"/>
      <c r="I259" s="168"/>
      <c r="J259" s="168"/>
      <c r="K259" s="168"/>
      <c r="L259" s="168"/>
      <c r="M259" s="168"/>
      <c r="N259" s="168"/>
      <c r="O259" s="168"/>
      <c r="P259" s="181"/>
      <c r="Q259" s="6"/>
    </row>
    <row r="260" spans="1:17" x14ac:dyDescent="0.25">
      <c r="A260" s="172"/>
      <c r="B260" s="168" t="str">
        <f>IFERROR(VLOOKUP(A260,TERCEROS[],3,FALSE),"")</f>
        <v/>
      </c>
      <c r="C260" s="168"/>
      <c r="D260" s="168"/>
      <c r="E260" s="168"/>
      <c r="F260" s="168"/>
      <c r="G260" s="168"/>
      <c r="H260" s="168"/>
      <c r="I260" s="168"/>
      <c r="J260" s="168"/>
      <c r="K260" s="168"/>
      <c r="L260" s="168"/>
      <c r="M260" s="168"/>
      <c r="N260" s="168"/>
      <c r="O260" s="168"/>
      <c r="P260" s="181"/>
      <c r="Q260" s="6"/>
    </row>
    <row r="261" spans="1:17" x14ac:dyDescent="0.25">
      <c r="A261" s="172"/>
      <c r="B261" s="168" t="str">
        <f>IFERROR(VLOOKUP(A261,TERCEROS[],3,FALSE),"")</f>
        <v/>
      </c>
      <c r="C261" s="168"/>
      <c r="D261" s="168"/>
      <c r="E261" s="168"/>
      <c r="F261" s="168"/>
      <c r="G261" s="168"/>
      <c r="H261" s="168"/>
      <c r="I261" s="168"/>
      <c r="J261" s="168"/>
      <c r="K261" s="168"/>
      <c r="L261" s="168"/>
      <c r="M261" s="168"/>
      <c r="N261" s="168"/>
      <c r="O261" s="168"/>
      <c r="P261" s="181"/>
      <c r="Q261" s="6"/>
    </row>
    <row r="262" spans="1:17" x14ac:dyDescent="0.25">
      <c r="A262" s="172"/>
      <c r="B262" s="168" t="str">
        <f>IFERROR(VLOOKUP(A262,TERCEROS[],3,FALSE),"")</f>
        <v/>
      </c>
      <c r="C262" s="168"/>
      <c r="D262" s="168"/>
      <c r="E262" s="168"/>
      <c r="F262" s="168"/>
      <c r="G262" s="168"/>
      <c r="H262" s="168"/>
      <c r="I262" s="168"/>
      <c r="J262" s="168"/>
      <c r="K262" s="168"/>
      <c r="L262" s="168"/>
      <c r="M262" s="168"/>
      <c r="N262" s="168"/>
      <c r="O262" s="168"/>
      <c r="P262" s="181"/>
      <c r="Q262" s="6"/>
    </row>
    <row r="263" spans="1:17" x14ac:dyDescent="0.25">
      <c r="A263" s="172"/>
      <c r="B263" s="168" t="str">
        <f>IFERROR(VLOOKUP(A263,TERCEROS[],3,FALSE),"")</f>
        <v/>
      </c>
      <c r="C263" s="168"/>
      <c r="D263" s="168"/>
      <c r="E263" s="168"/>
      <c r="F263" s="168"/>
      <c r="G263" s="168"/>
      <c r="H263" s="168"/>
      <c r="I263" s="168"/>
      <c r="J263" s="168"/>
      <c r="K263" s="168"/>
      <c r="L263" s="168"/>
      <c r="M263" s="168"/>
      <c r="N263" s="168"/>
      <c r="O263" s="168"/>
      <c r="P263" s="181"/>
      <c r="Q263" s="6"/>
    </row>
    <row r="264" spans="1:17" x14ac:dyDescent="0.25">
      <c r="A264" s="172"/>
      <c r="B264" s="168" t="str">
        <f>IFERROR(VLOOKUP(A264,TERCEROS[],3,FALSE),"")</f>
        <v/>
      </c>
      <c r="C264" s="168"/>
      <c r="D264" s="168"/>
      <c r="E264" s="168"/>
      <c r="F264" s="168"/>
      <c r="G264" s="168"/>
      <c r="H264" s="168"/>
      <c r="I264" s="168"/>
      <c r="J264" s="168"/>
      <c r="K264" s="168"/>
      <c r="L264" s="168"/>
      <c r="M264" s="168"/>
      <c r="N264" s="168"/>
      <c r="O264" s="168"/>
      <c r="P264" s="181"/>
      <c r="Q264" s="6"/>
    </row>
    <row r="265" spans="1:17" x14ac:dyDescent="0.25">
      <c r="A265" s="172"/>
      <c r="B265" s="168" t="str">
        <f>IFERROR(VLOOKUP(A265,TERCEROS[],3,FALSE),"")</f>
        <v/>
      </c>
      <c r="C265" s="168"/>
      <c r="D265" s="168"/>
      <c r="E265" s="168"/>
      <c r="F265" s="168"/>
      <c r="G265" s="168"/>
      <c r="H265" s="168"/>
      <c r="I265" s="168"/>
      <c r="J265" s="168"/>
      <c r="K265" s="168"/>
      <c r="L265" s="168"/>
      <c r="M265" s="168"/>
      <c r="N265" s="168"/>
      <c r="O265" s="168"/>
      <c r="P265" s="181"/>
      <c r="Q265" s="6"/>
    </row>
    <row r="266" spans="1:17" x14ac:dyDescent="0.25">
      <c r="A266" s="172"/>
      <c r="B266" s="168" t="str">
        <f>IFERROR(VLOOKUP(A266,TERCEROS[],3,FALSE),"")</f>
        <v/>
      </c>
      <c r="C266" s="168"/>
      <c r="D266" s="168"/>
      <c r="E266" s="168"/>
      <c r="F266" s="168"/>
      <c r="G266" s="168"/>
      <c r="H266" s="168"/>
      <c r="I266" s="168"/>
      <c r="J266" s="168"/>
      <c r="K266" s="168"/>
      <c r="L266" s="168"/>
      <c r="M266" s="168"/>
      <c r="N266" s="168"/>
      <c r="O266" s="168"/>
      <c r="P266" s="181"/>
      <c r="Q266" s="6"/>
    </row>
    <row r="267" spans="1:17" x14ac:dyDescent="0.25">
      <c r="A267" s="172"/>
      <c r="B267" s="168" t="str">
        <f>IFERROR(VLOOKUP(A267,TERCEROS[],3,FALSE),"")</f>
        <v/>
      </c>
      <c r="C267" s="168"/>
      <c r="D267" s="168"/>
      <c r="E267" s="168"/>
      <c r="F267" s="168"/>
      <c r="G267" s="168"/>
      <c r="H267" s="168"/>
      <c r="I267" s="168"/>
      <c r="J267" s="168"/>
      <c r="K267" s="168"/>
      <c r="L267" s="168"/>
      <c r="M267" s="168"/>
      <c r="N267" s="168"/>
      <c r="O267" s="168"/>
      <c r="P267" s="181"/>
      <c r="Q267" s="6"/>
    </row>
    <row r="268" spans="1:17" x14ac:dyDescent="0.25">
      <c r="A268" s="172"/>
      <c r="B268" s="168" t="str">
        <f>IFERROR(VLOOKUP(A268,TERCEROS[],3,FALSE),"")</f>
        <v/>
      </c>
      <c r="C268" s="168"/>
      <c r="D268" s="168"/>
      <c r="E268" s="168"/>
      <c r="F268" s="168"/>
      <c r="G268" s="168"/>
      <c r="H268" s="168"/>
      <c r="I268" s="168"/>
      <c r="J268" s="168"/>
      <c r="K268" s="168"/>
      <c r="L268" s="168"/>
      <c r="M268" s="168"/>
      <c r="N268" s="168"/>
      <c r="O268" s="168"/>
      <c r="P268" s="181"/>
      <c r="Q268" s="6"/>
    </row>
    <row r="269" spans="1:17" x14ac:dyDescent="0.25">
      <c r="A269" s="172"/>
      <c r="B269" s="168" t="str">
        <f>IFERROR(VLOOKUP(A269,TERCEROS[],3,FALSE),"")</f>
        <v/>
      </c>
      <c r="C269" s="168"/>
      <c r="D269" s="168"/>
      <c r="E269" s="168"/>
      <c r="F269" s="168"/>
      <c r="G269" s="168"/>
      <c r="H269" s="168"/>
      <c r="I269" s="168"/>
      <c r="J269" s="168"/>
      <c r="K269" s="168"/>
      <c r="L269" s="168"/>
      <c r="M269" s="168"/>
      <c r="N269" s="168"/>
      <c r="O269" s="168"/>
      <c r="P269" s="181"/>
      <c r="Q269" s="6"/>
    </row>
    <row r="270" spans="1:17" x14ac:dyDescent="0.25">
      <c r="A270" s="172"/>
      <c r="B270" s="168" t="str">
        <f>IFERROR(VLOOKUP(A270,TERCEROS[],3,FALSE),"")</f>
        <v/>
      </c>
      <c r="C270" s="168"/>
      <c r="D270" s="168"/>
      <c r="E270" s="168"/>
      <c r="F270" s="168"/>
      <c r="G270" s="168"/>
      <c r="H270" s="168"/>
      <c r="I270" s="168"/>
      <c r="J270" s="168"/>
      <c r="K270" s="168"/>
      <c r="L270" s="168"/>
      <c r="M270" s="168"/>
      <c r="N270" s="168"/>
      <c r="O270" s="168"/>
      <c r="P270" s="181"/>
      <c r="Q270" s="6"/>
    </row>
    <row r="271" spans="1:17" x14ac:dyDescent="0.25">
      <c r="A271" s="172"/>
      <c r="B271" s="168" t="str">
        <f>IFERROR(VLOOKUP(A271,TERCEROS[],3,FALSE),"")</f>
        <v/>
      </c>
      <c r="C271" s="168"/>
      <c r="D271" s="168"/>
      <c r="E271" s="168"/>
      <c r="F271" s="168"/>
      <c r="G271" s="168"/>
      <c r="H271" s="168"/>
      <c r="I271" s="168"/>
      <c r="J271" s="168"/>
      <c r="K271" s="168"/>
      <c r="L271" s="168"/>
      <c r="M271" s="168"/>
      <c r="N271" s="168"/>
      <c r="O271" s="168"/>
      <c r="P271" s="181"/>
      <c r="Q271" s="6"/>
    </row>
    <row r="272" spans="1:17" x14ac:dyDescent="0.25">
      <c r="A272" s="172"/>
      <c r="B272" s="168" t="str">
        <f>IFERROR(VLOOKUP(A272,TERCEROS[],3,FALSE),"")</f>
        <v/>
      </c>
      <c r="C272" s="168"/>
      <c r="D272" s="168"/>
      <c r="E272" s="168"/>
      <c r="F272" s="168"/>
      <c r="G272" s="168"/>
      <c r="H272" s="168"/>
      <c r="I272" s="168"/>
      <c r="J272" s="168"/>
      <c r="K272" s="168"/>
      <c r="L272" s="168"/>
      <c r="M272" s="168"/>
      <c r="N272" s="168"/>
      <c r="O272" s="168"/>
      <c r="P272" s="181"/>
      <c r="Q272" s="6"/>
    </row>
    <row r="273" spans="1:17" x14ac:dyDescent="0.25">
      <c r="A273" s="172"/>
      <c r="B273" s="168" t="str">
        <f>IFERROR(VLOOKUP(A273,TERCEROS[],3,FALSE),"")</f>
        <v/>
      </c>
      <c r="C273" s="168"/>
      <c r="D273" s="168"/>
      <c r="E273" s="168"/>
      <c r="F273" s="168"/>
      <c r="G273" s="168"/>
      <c r="H273" s="168"/>
      <c r="I273" s="168"/>
      <c r="J273" s="168"/>
      <c r="K273" s="168"/>
      <c r="L273" s="168"/>
      <c r="M273" s="168"/>
      <c r="N273" s="168"/>
      <c r="O273" s="168"/>
      <c r="P273" s="181"/>
      <c r="Q273" s="6"/>
    </row>
    <row r="274" spans="1:17" x14ac:dyDescent="0.25">
      <c r="A274" s="172"/>
      <c r="B274" s="168" t="str">
        <f>IFERROR(VLOOKUP(A274,TERCEROS[],3,FALSE),"")</f>
        <v/>
      </c>
      <c r="C274" s="168"/>
      <c r="D274" s="168"/>
      <c r="E274" s="168"/>
      <c r="F274" s="168"/>
      <c r="G274" s="168"/>
      <c r="H274" s="168"/>
      <c r="I274" s="168"/>
      <c r="J274" s="168"/>
      <c r="K274" s="168"/>
      <c r="L274" s="168"/>
      <c r="M274" s="168"/>
      <c r="N274" s="168"/>
      <c r="O274" s="168"/>
      <c r="P274" s="181"/>
      <c r="Q274" s="6"/>
    </row>
    <row r="275" spans="1:17" x14ac:dyDescent="0.25">
      <c r="A275" s="172"/>
      <c r="B275" s="168" t="str">
        <f>IFERROR(VLOOKUP(A275,TERCEROS[],3,FALSE),"")</f>
        <v/>
      </c>
      <c r="C275" s="168"/>
      <c r="D275" s="168"/>
      <c r="E275" s="168"/>
      <c r="F275" s="168"/>
      <c r="G275" s="168"/>
      <c r="H275" s="168"/>
      <c r="I275" s="168"/>
      <c r="J275" s="168"/>
      <c r="K275" s="168"/>
      <c r="L275" s="168"/>
      <c r="M275" s="168"/>
      <c r="N275" s="168"/>
      <c r="O275" s="168"/>
      <c r="P275" s="181"/>
      <c r="Q275" s="6"/>
    </row>
    <row r="276" spans="1:17" x14ac:dyDescent="0.25">
      <c r="A276" s="172"/>
      <c r="B276" s="168" t="str">
        <f>IFERROR(VLOOKUP(A276,TERCEROS[],3,FALSE),"")</f>
        <v/>
      </c>
      <c r="C276" s="168"/>
      <c r="D276" s="168"/>
      <c r="E276" s="168"/>
      <c r="F276" s="168"/>
      <c r="G276" s="168"/>
      <c r="H276" s="168"/>
      <c r="I276" s="168"/>
      <c r="J276" s="168"/>
      <c r="K276" s="168"/>
      <c r="L276" s="168"/>
      <c r="M276" s="168"/>
      <c r="N276" s="168"/>
      <c r="O276" s="168"/>
      <c r="P276" s="181"/>
      <c r="Q276" s="6"/>
    </row>
    <row r="277" spans="1:17" x14ac:dyDescent="0.25">
      <c r="A277" s="172"/>
      <c r="B277" s="168" t="str">
        <f>IFERROR(VLOOKUP(A277,TERCEROS[],3,FALSE),"")</f>
        <v/>
      </c>
      <c r="C277" s="168"/>
      <c r="D277" s="168"/>
      <c r="E277" s="168"/>
      <c r="F277" s="168"/>
      <c r="G277" s="168"/>
      <c r="H277" s="168"/>
      <c r="I277" s="168"/>
      <c r="J277" s="168"/>
      <c r="K277" s="168"/>
      <c r="L277" s="168"/>
      <c r="M277" s="168"/>
      <c r="N277" s="168"/>
      <c r="O277" s="168"/>
      <c r="P277" s="181"/>
      <c r="Q277" s="6"/>
    </row>
    <row r="278" spans="1:17" x14ac:dyDescent="0.25">
      <c r="A278" s="172"/>
      <c r="B278" s="168" t="str">
        <f>IFERROR(VLOOKUP(A278,TERCEROS[],3,FALSE),"")</f>
        <v/>
      </c>
      <c r="C278" s="168"/>
      <c r="D278" s="168"/>
      <c r="E278" s="168"/>
      <c r="F278" s="168"/>
      <c r="G278" s="168"/>
      <c r="H278" s="168"/>
      <c r="I278" s="168"/>
      <c r="J278" s="168"/>
      <c r="K278" s="168"/>
      <c r="L278" s="168"/>
      <c r="M278" s="168"/>
      <c r="N278" s="168"/>
      <c r="O278" s="168"/>
      <c r="P278" s="181"/>
      <c r="Q278" s="6"/>
    </row>
    <row r="279" spans="1:17" x14ac:dyDescent="0.25">
      <c r="A279" s="172"/>
      <c r="B279" s="168" t="str">
        <f>IFERROR(VLOOKUP(A279,TERCEROS[],3,FALSE),"")</f>
        <v/>
      </c>
      <c r="C279" s="168"/>
      <c r="D279" s="168"/>
      <c r="E279" s="168"/>
      <c r="F279" s="168"/>
      <c r="G279" s="168"/>
      <c r="H279" s="168"/>
      <c r="I279" s="168"/>
      <c r="J279" s="168"/>
      <c r="K279" s="168"/>
      <c r="L279" s="168"/>
      <c r="M279" s="168"/>
      <c r="N279" s="168"/>
      <c r="O279" s="168"/>
      <c r="P279" s="181"/>
      <c r="Q279" s="6"/>
    </row>
    <row r="280" spans="1:17" x14ac:dyDescent="0.25">
      <c r="A280" s="172"/>
      <c r="B280" s="168" t="str">
        <f>IFERROR(VLOOKUP(A280,TERCEROS[],3,FALSE),"")</f>
        <v/>
      </c>
      <c r="C280" s="168"/>
      <c r="D280" s="168"/>
      <c r="E280" s="168"/>
      <c r="F280" s="168"/>
      <c r="G280" s="168"/>
      <c r="H280" s="168"/>
      <c r="I280" s="168"/>
      <c r="J280" s="168"/>
      <c r="K280" s="168"/>
      <c r="L280" s="168"/>
      <c r="M280" s="168"/>
      <c r="N280" s="168"/>
      <c r="O280" s="168"/>
      <c r="P280" s="181"/>
      <c r="Q280" s="6"/>
    </row>
    <row r="281" spans="1:17" x14ac:dyDescent="0.25">
      <c r="A281" s="172"/>
      <c r="B281" s="168" t="str">
        <f>IFERROR(VLOOKUP(A281,TERCEROS[],3,FALSE),"")</f>
        <v/>
      </c>
      <c r="C281" s="168"/>
      <c r="D281" s="168"/>
      <c r="E281" s="168"/>
      <c r="F281" s="168"/>
      <c r="G281" s="168"/>
      <c r="H281" s="168"/>
      <c r="I281" s="168"/>
      <c r="J281" s="168"/>
      <c r="K281" s="168"/>
      <c r="L281" s="168"/>
      <c r="M281" s="168"/>
      <c r="N281" s="168"/>
      <c r="O281" s="168"/>
      <c r="P281" s="181"/>
      <c r="Q281" s="6"/>
    </row>
    <row r="282" spans="1:17" x14ac:dyDescent="0.25">
      <c r="A282" s="172"/>
      <c r="B282" s="168" t="str">
        <f>IFERROR(VLOOKUP(A282,TERCEROS[],3,FALSE),"")</f>
        <v/>
      </c>
      <c r="C282" s="168"/>
      <c r="D282" s="168"/>
      <c r="E282" s="168"/>
      <c r="F282" s="168"/>
      <c r="G282" s="168"/>
      <c r="H282" s="168"/>
      <c r="I282" s="168"/>
      <c r="J282" s="168"/>
      <c r="K282" s="168"/>
      <c r="L282" s="168"/>
      <c r="M282" s="168"/>
      <c r="N282" s="168"/>
      <c r="O282" s="168"/>
      <c r="P282" s="181"/>
      <c r="Q282" s="6"/>
    </row>
    <row r="283" spans="1:17" x14ac:dyDescent="0.25">
      <c r="A283" s="172"/>
      <c r="B283" s="168" t="str">
        <f>IFERROR(VLOOKUP(A283,TERCEROS[],3,FALSE),"")</f>
        <v/>
      </c>
      <c r="C283" s="168"/>
      <c r="D283" s="168"/>
      <c r="E283" s="168"/>
      <c r="F283" s="168"/>
      <c r="G283" s="168"/>
      <c r="H283" s="168"/>
      <c r="I283" s="168"/>
      <c r="J283" s="168"/>
      <c r="K283" s="168"/>
      <c r="L283" s="168"/>
      <c r="M283" s="168"/>
      <c r="N283" s="168"/>
      <c r="O283" s="168"/>
      <c r="P283" s="181"/>
      <c r="Q283" s="6"/>
    </row>
    <row r="284" spans="1:17" x14ac:dyDescent="0.25">
      <c r="A284" s="172"/>
      <c r="B284" s="168" t="str">
        <f>IFERROR(VLOOKUP(A284,TERCEROS[],3,FALSE),"")</f>
        <v/>
      </c>
      <c r="C284" s="168"/>
      <c r="D284" s="168"/>
      <c r="E284" s="168"/>
      <c r="F284" s="168"/>
      <c r="G284" s="168"/>
      <c r="H284" s="168"/>
      <c r="I284" s="168"/>
      <c r="J284" s="168"/>
      <c r="K284" s="168"/>
      <c r="L284" s="168"/>
      <c r="M284" s="168"/>
      <c r="N284" s="168"/>
      <c r="O284" s="168"/>
      <c r="P284" s="181"/>
      <c r="Q284" s="6"/>
    </row>
    <row r="285" spans="1:17" x14ac:dyDescent="0.25">
      <c r="A285" s="172"/>
      <c r="B285" s="168" t="str">
        <f>IFERROR(VLOOKUP(A285,TERCEROS[],3,FALSE),"")</f>
        <v/>
      </c>
      <c r="C285" s="168"/>
      <c r="D285" s="168"/>
      <c r="E285" s="168"/>
      <c r="F285" s="168"/>
      <c r="G285" s="168"/>
      <c r="H285" s="168"/>
      <c r="I285" s="168"/>
      <c r="J285" s="168"/>
      <c r="K285" s="168"/>
      <c r="L285" s="168"/>
      <c r="M285" s="168"/>
      <c r="N285" s="168"/>
      <c r="O285" s="168"/>
      <c r="P285" s="181"/>
      <c r="Q285" s="6"/>
    </row>
    <row r="286" spans="1:17" x14ac:dyDescent="0.25">
      <c r="A286" s="172"/>
      <c r="B286" s="168" t="str">
        <f>IFERROR(VLOOKUP(A286,TERCEROS[],3,FALSE),"")</f>
        <v/>
      </c>
      <c r="C286" s="168"/>
      <c r="D286" s="168"/>
      <c r="E286" s="168"/>
      <c r="F286" s="168"/>
      <c r="G286" s="168"/>
      <c r="H286" s="168"/>
      <c r="I286" s="168"/>
      <c r="J286" s="168"/>
      <c r="K286" s="168"/>
      <c r="L286" s="168"/>
      <c r="M286" s="168"/>
      <c r="N286" s="168"/>
      <c r="O286" s="168"/>
      <c r="P286" s="181"/>
      <c r="Q286" s="6"/>
    </row>
    <row r="287" spans="1:17" x14ac:dyDescent="0.25">
      <c r="A287" s="172"/>
      <c r="B287" s="168" t="str">
        <f>IFERROR(VLOOKUP(A287,TERCEROS[],3,FALSE),"")</f>
        <v/>
      </c>
      <c r="C287" s="168"/>
      <c r="D287" s="168"/>
      <c r="E287" s="168"/>
      <c r="F287" s="168"/>
      <c r="G287" s="168"/>
      <c r="H287" s="168"/>
      <c r="I287" s="168"/>
      <c r="J287" s="168"/>
      <c r="K287" s="168"/>
      <c r="L287" s="168"/>
      <c r="M287" s="168"/>
      <c r="N287" s="168"/>
      <c r="O287" s="168"/>
      <c r="P287" s="181"/>
      <c r="Q287" s="6"/>
    </row>
    <row r="288" spans="1:17" x14ac:dyDescent="0.25">
      <c r="A288" s="172"/>
      <c r="B288" s="168" t="str">
        <f>IFERROR(VLOOKUP(A288,TERCEROS[],3,FALSE),"")</f>
        <v/>
      </c>
      <c r="C288" s="168"/>
      <c r="D288" s="168"/>
      <c r="E288" s="168"/>
      <c r="F288" s="168"/>
      <c r="G288" s="168"/>
      <c r="H288" s="168"/>
      <c r="I288" s="168"/>
      <c r="J288" s="168"/>
      <c r="K288" s="168"/>
      <c r="L288" s="168"/>
      <c r="M288" s="168"/>
      <c r="N288" s="168"/>
      <c r="O288" s="168"/>
      <c r="P288" s="181"/>
      <c r="Q288" s="6"/>
    </row>
    <row r="289" spans="1:17" x14ac:dyDescent="0.25">
      <c r="A289" s="172"/>
      <c r="B289" s="168" t="str">
        <f>IFERROR(VLOOKUP(A289,TERCEROS[],3,FALSE),"")</f>
        <v/>
      </c>
      <c r="C289" s="168"/>
      <c r="D289" s="168"/>
      <c r="E289" s="168"/>
      <c r="F289" s="168"/>
      <c r="G289" s="168"/>
      <c r="H289" s="168"/>
      <c r="I289" s="168"/>
      <c r="J289" s="168"/>
      <c r="K289" s="168"/>
      <c r="L289" s="168"/>
      <c r="M289" s="168"/>
      <c r="N289" s="168"/>
      <c r="O289" s="168"/>
      <c r="P289" s="181"/>
      <c r="Q289" s="6"/>
    </row>
    <row r="290" spans="1:17" x14ac:dyDescent="0.25">
      <c r="A290" s="172"/>
      <c r="B290" s="168" t="str">
        <f>IFERROR(VLOOKUP(A290,TERCEROS[],3,FALSE),"")</f>
        <v/>
      </c>
      <c r="C290" s="168"/>
      <c r="D290" s="168"/>
      <c r="E290" s="168"/>
      <c r="F290" s="168"/>
      <c r="G290" s="168"/>
      <c r="H290" s="168"/>
      <c r="I290" s="168"/>
      <c r="J290" s="168"/>
      <c r="K290" s="168"/>
      <c r="L290" s="168"/>
      <c r="M290" s="168"/>
      <c r="N290" s="168"/>
      <c r="O290" s="168"/>
      <c r="P290" s="181"/>
      <c r="Q290" s="6"/>
    </row>
    <row r="291" spans="1:17" x14ac:dyDescent="0.25">
      <c r="A291" s="172"/>
      <c r="B291" s="168" t="str">
        <f>IFERROR(VLOOKUP(A291,TERCEROS[],3,FALSE),"")</f>
        <v/>
      </c>
      <c r="C291" s="168"/>
      <c r="D291" s="168"/>
      <c r="E291" s="168"/>
      <c r="F291" s="168"/>
      <c r="G291" s="168"/>
      <c r="H291" s="168"/>
      <c r="I291" s="168"/>
      <c r="J291" s="168"/>
      <c r="K291" s="168"/>
      <c r="L291" s="168"/>
      <c r="M291" s="168"/>
      <c r="N291" s="168"/>
      <c r="O291" s="168"/>
      <c r="P291" s="181"/>
      <c r="Q291" s="6"/>
    </row>
    <row r="292" spans="1:17" x14ac:dyDescent="0.25">
      <c r="A292" s="172"/>
      <c r="B292" s="168" t="str">
        <f>IFERROR(VLOOKUP(A292,TERCEROS[],3,FALSE),"")</f>
        <v/>
      </c>
      <c r="C292" s="168"/>
      <c r="D292" s="168"/>
      <c r="E292" s="168"/>
      <c r="F292" s="168"/>
      <c r="G292" s="168"/>
      <c r="H292" s="168"/>
      <c r="I292" s="168"/>
      <c r="J292" s="168"/>
      <c r="K292" s="168"/>
      <c r="L292" s="168"/>
      <c r="M292" s="168"/>
      <c r="N292" s="168"/>
      <c r="O292" s="168"/>
      <c r="P292" s="181"/>
      <c r="Q292" s="6"/>
    </row>
    <row r="293" spans="1:17" x14ac:dyDescent="0.25">
      <c r="A293" s="172"/>
      <c r="B293" s="168" t="str">
        <f>IFERROR(VLOOKUP(A293,TERCEROS[],3,FALSE),"")</f>
        <v/>
      </c>
      <c r="C293" s="168"/>
      <c r="D293" s="168"/>
      <c r="E293" s="168"/>
      <c r="F293" s="168"/>
      <c r="G293" s="168"/>
      <c r="H293" s="168"/>
      <c r="I293" s="168"/>
      <c r="J293" s="168"/>
      <c r="K293" s="168"/>
      <c r="L293" s="168"/>
      <c r="M293" s="168"/>
      <c r="N293" s="168"/>
      <c r="O293" s="168"/>
      <c r="P293" s="181"/>
      <c r="Q293" s="6"/>
    </row>
    <row r="294" spans="1:17" x14ac:dyDescent="0.25">
      <c r="A294" s="172"/>
      <c r="B294" s="168" t="str">
        <f>IFERROR(VLOOKUP(A294,TERCEROS[],3,FALSE),"")</f>
        <v/>
      </c>
      <c r="C294" s="168"/>
      <c r="D294" s="168"/>
      <c r="E294" s="168"/>
      <c r="F294" s="168"/>
      <c r="G294" s="168"/>
      <c r="H294" s="168"/>
      <c r="I294" s="168"/>
      <c r="J294" s="168"/>
      <c r="K294" s="168"/>
      <c r="L294" s="168"/>
      <c r="M294" s="168"/>
      <c r="N294" s="168"/>
      <c r="O294" s="168"/>
      <c r="P294" s="181"/>
      <c r="Q294" s="6"/>
    </row>
    <row r="295" spans="1:17" x14ac:dyDescent="0.25">
      <c r="A295" s="172"/>
      <c r="B295" s="168" t="str">
        <f>IFERROR(VLOOKUP(A295,TERCEROS[],3,FALSE),"")</f>
        <v/>
      </c>
      <c r="C295" s="168"/>
      <c r="D295" s="168"/>
      <c r="E295" s="168"/>
      <c r="F295" s="168"/>
      <c r="G295" s="168"/>
      <c r="H295" s="168"/>
      <c r="I295" s="168"/>
      <c r="J295" s="168"/>
      <c r="K295" s="168"/>
      <c r="L295" s="168"/>
      <c r="M295" s="168"/>
      <c r="N295" s="168"/>
      <c r="O295" s="168"/>
      <c r="P295" s="181"/>
      <c r="Q295" s="6"/>
    </row>
    <row r="296" spans="1:17" x14ac:dyDescent="0.25">
      <c r="A296" s="172"/>
      <c r="B296" s="168" t="str">
        <f>IFERROR(VLOOKUP(A296,TERCEROS[],3,FALSE),"")</f>
        <v/>
      </c>
      <c r="C296" s="168"/>
      <c r="D296" s="168"/>
      <c r="E296" s="168"/>
      <c r="F296" s="168"/>
      <c r="G296" s="168"/>
      <c r="H296" s="168"/>
      <c r="I296" s="168"/>
      <c r="J296" s="168"/>
      <c r="K296" s="168"/>
      <c r="L296" s="168"/>
      <c r="M296" s="168"/>
      <c r="N296" s="168"/>
      <c r="O296" s="168"/>
      <c r="P296" s="181"/>
      <c r="Q296" s="6"/>
    </row>
    <row r="297" spans="1:17" x14ac:dyDescent="0.25">
      <c r="A297" s="172"/>
      <c r="B297" s="168" t="str">
        <f>IFERROR(VLOOKUP(A297,TERCEROS[],3,FALSE),"")</f>
        <v/>
      </c>
      <c r="C297" s="168"/>
      <c r="D297" s="168"/>
      <c r="E297" s="168"/>
      <c r="F297" s="168"/>
      <c r="G297" s="168"/>
      <c r="H297" s="168"/>
      <c r="I297" s="168"/>
      <c r="J297" s="168"/>
      <c r="K297" s="168"/>
      <c r="L297" s="168"/>
      <c r="M297" s="168"/>
      <c r="N297" s="168"/>
      <c r="O297" s="168"/>
      <c r="P297" s="181"/>
      <c r="Q297" s="6"/>
    </row>
    <row r="298" spans="1:17" x14ac:dyDescent="0.25">
      <c r="A298" s="172"/>
      <c r="B298" s="168" t="str">
        <f>IFERROR(VLOOKUP(A298,TERCEROS[],3,FALSE),"")</f>
        <v/>
      </c>
      <c r="C298" s="168"/>
      <c r="D298" s="168"/>
      <c r="E298" s="168"/>
      <c r="F298" s="168"/>
      <c r="G298" s="168"/>
      <c r="H298" s="168"/>
      <c r="I298" s="168"/>
      <c r="J298" s="168"/>
      <c r="K298" s="168"/>
      <c r="L298" s="168"/>
      <c r="M298" s="168"/>
      <c r="N298" s="168"/>
      <c r="O298" s="168"/>
      <c r="P298" s="181"/>
      <c r="Q298" s="6"/>
    </row>
    <row r="299" spans="1:17" x14ac:dyDescent="0.25">
      <c r="A299" s="172"/>
      <c r="B299" s="168" t="str">
        <f>IFERROR(VLOOKUP(A299,TERCEROS[],3,FALSE),"")</f>
        <v/>
      </c>
      <c r="C299" s="168"/>
      <c r="D299" s="168"/>
      <c r="E299" s="168"/>
      <c r="F299" s="168"/>
      <c r="G299" s="168"/>
      <c r="H299" s="168"/>
      <c r="I299" s="168"/>
      <c r="J299" s="168"/>
      <c r="K299" s="168"/>
      <c r="L299" s="168"/>
      <c r="M299" s="168"/>
      <c r="N299" s="168"/>
      <c r="O299" s="168"/>
      <c r="P299" s="181"/>
      <c r="Q299" s="6"/>
    </row>
    <row r="300" spans="1:17" x14ac:dyDescent="0.25">
      <c r="A300" s="172"/>
      <c r="B300" s="168" t="str">
        <f>IFERROR(VLOOKUP(A300,TERCEROS[],3,FALSE),"")</f>
        <v/>
      </c>
      <c r="C300" s="168"/>
      <c r="D300" s="168"/>
      <c r="E300" s="168"/>
      <c r="F300" s="168"/>
      <c r="G300" s="168"/>
      <c r="H300" s="168"/>
      <c r="I300" s="168"/>
      <c r="J300" s="168"/>
      <c r="K300" s="168"/>
      <c r="L300" s="168"/>
      <c r="M300" s="168"/>
      <c r="N300" s="168"/>
      <c r="O300" s="168"/>
      <c r="P300" s="181"/>
      <c r="Q300" s="6"/>
    </row>
    <row r="301" spans="1:17" x14ac:dyDescent="0.25">
      <c r="A301" s="172"/>
      <c r="B301" s="168" t="str">
        <f>IFERROR(VLOOKUP(A301,TERCEROS[],3,FALSE),"")</f>
        <v/>
      </c>
      <c r="C301" s="168"/>
      <c r="D301" s="168"/>
      <c r="E301" s="168"/>
      <c r="F301" s="168"/>
      <c r="G301" s="168"/>
      <c r="H301" s="168"/>
      <c r="I301" s="168"/>
      <c r="J301" s="168"/>
      <c r="K301" s="168"/>
      <c r="L301" s="168"/>
      <c r="M301" s="168"/>
      <c r="N301" s="168"/>
      <c r="O301" s="168"/>
      <c r="P301" s="181"/>
      <c r="Q301" s="6"/>
    </row>
    <row r="302" spans="1:17" x14ac:dyDescent="0.25">
      <c r="A302" s="172"/>
      <c r="B302" s="168" t="str">
        <f>IFERROR(VLOOKUP(A302,TERCEROS[],3,FALSE),"")</f>
        <v/>
      </c>
      <c r="C302" s="168"/>
      <c r="D302" s="168"/>
      <c r="E302" s="168"/>
      <c r="F302" s="168"/>
      <c r="G302" s="168"/>
      <c r="H302" s="168"/>
      <c r="I302" s="168"/>
      <c r="J302" s="168"/>
      <c r="K302" s="168"/>
      <c r="L302" s="168"/>
      <c r="M302" s="168"/>
      <c r="N302" s="168"/>
      <c r="O302" s="168"/>
      <c r="P302" s="181"/>
      <c r="Q302" s="6"/>
    </row>
    <row r="303" spans="1:17" x14ac:dyDescent="0.25">
      <c r="A303" s="172"/>
      <c r="B303" s="168" t="str">
        <f>IFERROR(VLOOKUP(A303,TERCEROS[],3,FALSE),"")</f>
        <v/>
      </c>
      <c r="C303" s="168"/>
      <c r="D303" s="168"/>
      <c r="E303" s="168"/>
      <c r="F303" s="168"/>
      <c r="G303" s="168"/>
      <c r="H303" s="168"/>
      <c r="I303" s="168"/>
      <c r="J303" s="168"/>
      <c r="K303" s="168"/>
      <c r="L303" s="168"/>
      <c r="M303" s="168"/>
      <c r="N303" s="168"/>
      <c r="O303" s="168"/>
      <c r="P303" s="181"/>
      <c r="Q303" s="6"/>
    </row>
    <row r="304" spans="1:17" x14ac:dyDescent="0.25">
      <c r="A304" s="172"/>
      <c r="B304" s="168" t="str">
        <f>IFERROR(VLOOKUP(A304,TERCEROS[],3,FALSE),"")</f>
        <v/>
      </c>
      <c r="C304" s="168"/>
      <c r="D304" s="168"/>
      <c r="E304" s="168"/>
      <c r="F304" s="168"/>
      <c r="G304" s="168"/>
      <c r="H304" s="168"/>
      <c r="I304" s="168"/>
      <c r="J304" s="168"/>
      <c r="K304" s="168"/>
      <c r="L304" s="168"/>
      <c r="M304" s="168"/>
      <c r="N304" s="168"/>
      <c r="O304" s="168"/>
      <c r="P304" s="181"/>
      <c r="Q304" s="6"/>
    </row>
    <row r="305" spans="1:17" x14ac:dyDescent="0.25">
      <c r="A305" s="172"/>
      <c r="B305" s="168" t="str">
        <f>IFERROR(VLOOKUP(A305,TERCEROS[],3,FALSE),"")</f>
        <v/>
      </c>
      <c r="C305" s="168"/>
      <c r="D305" s="168"/>
      <c r="E305" s="168"/>
      <c r="F305" s="168"/>
      <c r="G305" s="168"/>
      <c r="H305" s="168"/>
      <c r="I305" s="168"/>
      <c r="J305" s="168"/>
      <c r="K305" s="168"/>
      <c r="L305" s="168"/>
      <c r="M305" s="168"/>
      <c r="N305" s="168"/>
      <c r="O305" s="168"/>
      <c r="P305" s="181"/>
      <c r="Q305" s="6"/>
    </row>
    <row r="306" spans="1:17" x14ac:dyDescent="0.25">
      <c r="A306" s="172"/>
      <c r="B306" s="168" t="str">
        <f>IFERROR(VLOOKUP(A306,TERCEROS[],3,FALSE),"")</f>
        <v/>
      </c>
      <c r="C306" s="168"/>
      <c r="D306" s="168"/>
      <c r="E306" s="168"/>
      <c r="F306" s="168"/>
      <c r="G306" s="168"/>
      <c r="H306" s="168"/>
      <c r="I306" s="168"/>
      <c r="J306" s="168"/>
      <c r="K306" s="168"/>
      <c r="L306" s="168"/>
      <c r="M306" s="168"/>
      <c r="N306" s="168"/>
      <c r="O306" s="168"/>
      <c r="P306" s="181"/>
      <c r="Q306" s="6"/>
    </row>
    <row r="307" spans="1:17" x14ac:dyDescent="0.25">
      <c r="A307" s="172"/>
      <c r="B307" s="168" t="str">
        <f>IFERROR(VLOOKUP(A307,TERCEROS[],3,FALSE),"")</f>
        <v/>
      </c>
      <c r="C307" s="168"/>
      <c r="D307" s="168"/>
      <c r="E307" s="168"/>
      <c r="F307" s="168"/>
      <c r="G307" s="168"/>
      <c r="H307" s="168"/>
      <c r="I307" s="168"/>
      <c r="J307" s="168"/>
      <c r="K307" s="168"/>
      <c r="L307" s="168"/>
      <c r="M307" s="168"/>
      <c r="N307" s="168"/>
      <c r="O307" s="168"/>
      <c r="P307" s="181"/>
      <c r="Q307" s="6"/>
    </row>
    <row r="308" spans="1:17" x14ac:dyDescent="0.25">
      <c r="A308" s="172"/>
      <c r="B308" s="168" t="str">
        <f>IFERROR(VLOOKUP(A308,TERCEROS[],3,FALSE),"")</f>
        <v/>
      </c>
      <c r="C308" s="168"/>
      <c r="D308" s="168"/>
      <c r="E308" s="168"/>
      <c r="F308" s="168"/>
      <c r="G308" s="168"/>
      <c r="H308" s="168"/>
      <c r="I308" s="168"/>
      <c r="J308" s="168"/>
      <c r="K308" s="168"/>
      <c r="L308" s="168"/>
      <c r="M308" s="168"/>
      <c r="N308" s="168"/>
      <c r="O308" s="168"/>
      <c r="P308" s="181"/>
      <c r="Q308" s="6"/>
    </row>
    <row r="309" spans="1:17" x14ac:dyDescent="0.25">
      <c r="A309" s="172"/>
      <c r="B309" s="168" t="str">
        <f>IFERROR(VLOOKUP(A309,TERCEROS[],3,FALSE),"")</f>
        <v/>
      </c>
      <c r="C309" s="168"/>
      <c r="D309" s="168"/>
      <c r="E309" s="168"/>
      <c r="F309" s="168"/>
      <c r="G309" s="168"/>
      <c r="H309" s="168"/>
      <c r="I309" s="168"/>
      <c r="J309" s="168"/>
      <c r="K309" s="168"/>
      <c r="L309" s="168"/>
      <c r="M309" s="168"/>
      <c r="N309" s="168"/>
      <c r="O309" s="168"/>
      <c r="P309" s="181"/>
      <c r="Q309" s="6"/>
    </row>
    <row r="310" spans="1:17" x14ac:dyDescent="0.25">
      <c r="A310" s="172"/>
      <c r="B310" s="168" t="str">
        <f>IFERROR(VLOOKUP(A310,TERCEROS[],3,FALSE),"")</f>
        <v/>
      </c>
      <c r="C310" s="168"/>
      <c r="D310" s="168"/>
      <c r="E310" s="168"/>
      <c r="F310" s="168"/>
      <c r="G310" s="168"/>
      <c r="H310" s="168"/>
      <c r="I310" s="168"/>
      <c r="J310" s="168"/>
      <c r="K310" s="168"/>
      <c r="L310" s="168"/>
      <c r="M310" s="168"/>
      <c r="N310" s="168"/>
      <c r="O310" s="168"/>
      <c r="P310" s="181"/>
      <c r="Q310" s="6"/>
    </row>
    <row r="311" spans="1:17" x14ac:dyDescent="0.25">
      <c r="A311" s="172"/>
      <c r="B311" s="168" t="str">
        <f>IFERROR(VLOOKUP(A311,TERCEROS[],3,FALSE),"")</f>
        <v/>
      </c>
      <c r="C311" s="168"/>
      <c r="D311" s="168"/>
      <c r="E311" s="168"/>
      <c r="F311" s="168"/>
      <c r="G311" s="168"/>
      <c r="H311" s="168"/>
      <c r="I311" s="168"/>
      <c r="J311" s="168"/>
      <c r="K311" s="168"/>
      <c r="L311" s="168"/>
      <c r="M311" s="168"/>
      <c r="N311" s="168"/>
      <c r="O311" s="168"/>
      <c r="P311" s="181"/>
      <c r="Q311" s="6"/>
    </row>
    <row r="312" spans="1:17" x14ac:dyDescent="0.25">
      <c r="A312" s="172"/>
      <c r="B312" s="168" t="str">
        <f>IFERROR(VLOOKUP(A312,TERCEROS[],3,FALSE),"")</f>
        <v/>
      </c>
      <c r="C312" s="168"/>
      <c r="D312" s="168"/>
      <c r="E312" s="168"/>
      <c r="F312" s="168"/>
      <c r="G312" s="168"/>
      <c r="H312" s="168"/>
      <c r="I312" s="168"/>
      <c r="J312" s="168"/>
      <c r="K312" s="168"/>
      <c r="L312" s="168"/>
      <c r="M312" s="168"/>
      <c r="N312" s="168"/>
      <c r="O312" s="168"/>
      <c r="P312" s="181"/>
      <c r="Q312" s="6"/>
    </row>
    <row r="313" spans="1:17" x14ac:dyDescent="0.25">
      <c r="A313" s="172"/>
      <c r="B313" s="168" t="str">
        <f>IFERROR(VLOOKUP(A313,TERCEROS[],3,FALSE),"")</f>
        <v/>
      </c>
      <c r="C313" s="168"/>
      <c r="D313" s="168"/>
      <c r="E313" s="168"/>
      <c r="F313" s="168"/>
      <c r="G313" s="168"/>
      <c r="H313" s="168"/>
      <c r="I313" s="168"/>
      <c r="J313" s="168"/>
      <c r="K313" s="168"/>
      <c r="L313" s="168"/>
      <c r="M313" s="168"/>
      <c r="N313" s="168"/>
      <c r="O313" s="168"/>
      <c r="P313" s="181"/>
      <c r="Q313" s="6"/>
    </row>
    <row r="314" spans="1:17" x14ac:dyDescent="0.25">
      <c r="A314" s="172"/>
      <c r="B314" s="168" t="str">
        <f>IFERROR(VLOOKUP(A314,TERCEROS[],3,FALSE),"")</f>
        <v/>
      </c>
      <c r="C314" s="168"/>
      <c r="D314" s="168"/>
      <c r="E314" s="168"/>
      <c r="F314" s="168"/>
      <c r="G314" s="168"/>
      <c r="H314" s="168"/>
      <c r="I314" s="168"/>
      <c r="J314" s="168"/>
      <c r="K314" s="168"/>
      <c r="L314" s="168"/>
      <c r="M314" s="168"/>
      <c r="N314" s="168"/>
      <c r="O314" s="168"/>
      <c r="P314" s="181"/>
      <c r="Q314" s="6"/>
    </row>
    <row r="315" spans="1:17" x14ac:dyDescent="0.25">
      <c r="A315" s="172"/>
      <c r="B315" s="168" t="str">
        <f>IFERROR(VLOOKUP(A315,TERCEROS[],3,FALSE),"")</f>
        <v/>
      </c>
      <c r="C315" s="168"/>
      <c r="D315" s="168"/>
      <c r="E315" s="168"/>
      <c r="F315" s="168"/>
      <c r="G315" s="168"/>
      <c r="H315" s="168"/>
      <c r="I315" s="168"/>
      <c r="J315" s="168"/>
      <c r="K315" s="168"/>
      <c r="L315" s="168"/>
      <c r="M315" s="168"/>
      <c r="N315" s="168"/>
      <c r="O315" s="168"/>
      <c r="P315" s="181"/>
      <c r="Q315" s="6"/>
    </row>
    <row r="316" spans="1:17" x14ac:dyDescent="0.25">
      <c r="A316" s="172"/>
      <c r="B316" s="168" t="str">
        <f>IFERROR(VLOOKUP(A316,TERCEROS[],3,FALSE),"")</f>
        <v/>
      </c>
      <c r="C316" s="168"/>
      <c r="D316" s="168"/>
      <c r="E316" s="168"/>
      <c r="F316" s="168"/>
      <c r="G316" s="168"/>
      <c r="H316" s="168"/>
      <c r="I316" s="168"/>
      <c r="J316" s="168"/>
      <c r="K316" s="168"/>
      <c r="L316" s="168"/>
      <c r="M316" s="168"/>
      <c r="N316" s="168"/>
      <c r="O316" s="168"/>
      <c r="P316" s="181"/>
      <c r="Q316" s="6"/>
    </row>
    <row r="317" spans="1:17" x14ac:dyDescent="0.25">
      <c r="A317" s="172"/>
      <c r="B317" s="168" t="str">
        <f>IFERROR(VLOOKUP(A317,TERCEROS[],3,FALSE),"")</f>
        <v/>
      </c>
      <c r="C317" s="168"/>
      <c r="D317" s="168"/>
      <c r="E317" s="168"/>
      <c r="F317" s="168"/>
      <c r="G317" s="168"/>
      <c r="H317" s="168"/>
      <c r="I317" s="168"/>
      <c r="J317" s="168"/>
      <c r="K317" s="168"/>
      <c r="L317" s="168"/>
      <c r="M317" s="168"/>
      <c r="N317" s="168"/>
      <c r="O317" s="168"/>
      <c r="P317" s="181"/>
      <c r="Q317" s="6"/>
    </row>
    <row r="318" spans="1:17" x14ac:dyDescent="0.25">
      <c r="A318" s="172"/>
      <c r="B318" s="168" t="str">
        <f>IFERROR(VLOOKUP(A318,TERCEROS[],3,FALSE),"")</f>
        <v/>
      </c>
      <c r="C318" s="168"/>
      <c r="D318" s="168"/>
      <c r="E318" s="168"/>
      <c r="F318" s="168"/>
      <c r="G318" s="168"/>
      <c r="H318" s="168"/>
      <c r="I318" s="168"/>
      <c r="J318" s="168"/>
      <c r="K318" s="168"/>
      <c r="L318" s="168"/>
      <c r="M318" s="168"/>
      <c r="N318" s="168"/>
      <c r="O318" s="168"/>
      <c r="P318" s="181"/>
      <c r="Q318" s="6"/>
    </row>
    <row r="319" spans="1:17" x14ac:dyDescent="0.25">
      <c r="A319" s="172"/>
      <c r="B319" s="168" t="str">
        <f>IFERROR(VLOOKUP(A319,TERCEROS[],3,FALSE),"")</f>
        <v/>
      </c>
      <c r="C319" s="168"/>
      <c r="D319" s="168"/>
      <c r="E319" s="168"/>
      <c r="F319" s="168"/>
      <c r="G319" s="168"/>
      <c r="H319" s="168"/>
      <c r="I319" s="168"/>
      <c r="J319" s="168"/>
      <c r="K319" s="168"/>
      <c r="L319" s="168"/>
      <c r="M319" s="168"/>
      <c r="N319" s="168"/>
      <c r="O319" s="168"/>
      <c r="P319" s="181"/>
      <c r="Q319" s="6"/>
    </row>
    <row r="320" spans="1:17" x14ac:dyDescent="0.25">
      <c r="A320" s="172"/>
      <c r="B320" s="168" t="str">
        <f>IFERROR(VLOOKUP(A320,TERCEROS[],3,FALSE),"")</f>
        <v/>
      </c>
      <c r="C320" s="168"/>
      <c r="D320" s="168"/>
      <c r="E320" s="168"/>
      <c r="F320" s="168"/>
      <c r="G320" s="168"/>
      <c r="H320" s="168"/>
      <c r="I320" s="168"/>
      <c r="J320" s="168"/>
      <c r="K320" s="168"/>
      <c r="L320" s="168"/>
      <c r="M320" s="168"/>
      <c r="N320" s="168"/>
      <c r="O320" s="168"/>
      <c r="P320" s="181"/>
      <c r="Q320" s="6"/>
    </row>
    <row r="321" spans="1:17" x14ac:dyDescent="0.25">
      <c r="A321" s="172"/>
      <c r="B321" s="168" t="str">
        <f>IFERROR(VLOOKUP(A321,TERCEROS[],3,FALSE),"")</f>
        <v/>
      </c>
      <c r="C321" s="168"/>
      <c r="D321" s="168"/>
      <c r="E321" s="168"/>
      <c r="F321" s="168"/>
      <c r="G321" s="168"/>
      <c r="H321" s="168"/>
      <c r="I321" s="168"/>
      <c r="J321" s="168"/>
      <c r="K321" s="168"/>
      <c r="L321" s="168"/>
      <c r="M321" s="168"/>
      <c r="N321" s="168"/>
      <c r="O321" s="168"/>
      <c r="P321" s="181"/>
      <c r="Q321" s="6"/>
    </row>
    <row r="322" spans="1:17" ht="15.75" thickBot="1" x14ac:dyDescent="0.3">
      <c r="A322" s="173"/>
      <c r="B322" s="174" t="str">
        <f>IFERROR(VLOOKUP(A322,TERCEROS[],3,FALSE),"")</f>
        <v/>
      </c>
      <c r="C322" s="174"/>
      <c r="D322" s="174"/>
      <c r="E322" s="174"/>
      <c r="F322" s="174"/>
      <c r="G322" s="174"/>
      <c r="H322" s="174"/>
      <c r="I322" s="174"/>
      <c r="J322" s="174"/>
      <c r="K322" s="174"/>
      <c r="L322" s="174"/>
      <c r="M322" s="174"/>
      <c r="N322" s="174"/>
      <c r="O322" s="174"/>
      <c r="P322" s="182"/>
      <c r="Q322" s="9"/>
    </row>
  </sheetData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6"/>
  <sheetViews>
    <sheetView workbookViewId="0">
      <selection activeCell="M6" sqref="M6"/>
    </sheetView>
  </sheetViews>
  <sheetFormatPr baseColWidth="10" defaultRowHeight="15" x14ac:dyDescent="0.25"/>
  <cols>
    <col min="1" max="1" width="22.5703125" bestFit="1" customWidth="1"/>
    <col min="8" max="8" width="19.140625" customWidth="1"/>
  </cols>
  <sheetData>
    <row r="1" spans="1:13" ht="21" x14ac:dyDescent="0.35">
      <c r="A1" s="332" t="s">
        <v>1538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4"/>
    </row>
    <row r="2" spans="1:13" x14ac:dyDescent="0.25">
      <c r="A2" s="143" t="s">
        <v>0</v>
      </c>
      <c r="B2" s="140" t="s">
        <v>1404</v>
      </c>
      <c r="C2" s="139" t="s">
        <v>1</v>
      </c>
      <c r="D2" s="139" t="s">
        <v>2</v>
      </c>
      <c r="E2" s="139" t="s">
        <v>3</v>
      </c>
      <c r="F2" s="139" t="s">
        <v>4</v>
      </c>
      <c r="G2" s="139" t="s">
        <v>5</v>
      </c>
      <c r="H2" s="139" t="s">
        <v>6</v>
      </c>
      <c r="I2" s="139" t="s">
        <v>1375</v>
      </c>
      <c r="J2" s="139" t="s">
        <v>1376</v>
      </c>
      <c r="K2" s="141" t="s">
        <v>7</v>
      </c>
      <c r="L2" s="141" t="s">
        <v>8</v>
      </c>
      <c r="M2" s="144" t="s">
        <v>1539</v>
      </c>
    </row>
    <row r="3" spans="1:13" x14ac:dyDescent="0.25">
      <c r="A3" s="145" t="s">
        <v>1407</v>
      </c>
      <c r="B3" s="36" t="s">
        <v>1405</v>
      </c>
      <c r="C3" s="24">
        <v>41276</v>
      </c>
      <c r="D3" s="23" t="s">
        <v>1408</v>
      </c>
      <c r="E3" s="24">
        <v>41276</v>
      </c>
      <c r="F3" s="28" t="s">
        <v>1409</v>
      </c>
      <c r="G3" s="37" t="str">
        <f>IFERROR(VLOOKUP(F3,TERCEROS[],3,FALSE),"")</f>
        <v>INMOBILIARIA SERVICES S.A</v>
      </c>
      <c r="H3" s="23" t="s">
        <v>1511</v>
      </c>
      <c r="I3" s="23">
        <v>170525</v>
      </c>
      <c r="J3" s="23" t="str">
        <f t="shared" ref="J3" si="0">IFERROR(VLOOKUP(I3,PUC,2,FALSE),"")</f>
        <v xml:space="preserve">ARRENDAMIENTOS </v>
      </c>
      <c r="K3" s="25">
        <v>3879310.3448275868</v>
      </c>
      <c r="L3" s="25"/>
      <c r="M3" s="146">
        <f>+K3</f>
        <v>3879310.3448275868</v>
      </c>
    </row>
    <row r="4" spans="1:13" x14ac:dyDescent="0.25">
      <c r="A4" s="145"/>
      <c r="B4" s="36"/>
      <c r="C4" s="24"/>
      <c r="D4" s="23"/>
      <c r="E4" s="24"/>
      <c r="F4" s="28"/>
      <c r="G4" s="37"/>
      <c r="H4" s="23" t="s">
        <v>1540</v>
      </c>
      <c r="I4" s="23"/>
      <c r="J4" s="23"/>
      <c r="K4" s="25"/>
      <c r="L4" s="25"/>
      <c r="M4" s="146"/>
    </row>
    <row r="5" spans="1:13" x14ac:dyDescent="0.25">
      <c r="A5" s="145"/>
      <c r="B5" s="36"/>
      <c r="C5" s="24"/>
      <c r="D5" s="23"/>
      <c r="E5" s="24"/>
      <c r="F5" s="28"/>
      <c r="G5" s="37"/>
      <c r="H5" s="23" t="s">
        <v>1541</v>
      </c>
      <c r="I5" s="23"/>
      <c r="J5" s="23"/>
      <c r="K5" s="25"/>
      <c r="L5" s="25"/>
      <c r="M5" s="146"/>
    </row>
    <row r="6" spans="1:13" ht="15.75" thickBot="1" x14ac:dyDescent="0.3">
      <c r="A6" s="147"/>
      <c r="B6" s="148"/>
      <c r="C6" s="149"/>
      <c r="D6" s="150"/>
      <c r="E6" s="149"/>
      <c r="F6" s="151"/>
      <c r="G6" s="152"/>
      <c r="H6" s="150" t="s">
        <v>1542</v>
      </c>
      <c r="I6" s="150"/>
      <c r="J6" s="150"/>
      <c r="K6" s="153"/>
      <c r="L6" s="153"/>
      <c r="M6" s="154"/>
    </row>
  </sheetData>
  <mergeCells count="1">
    <mergeCell ref="A1:M1"/>
  </mergeCells>
  <dataValidations count="1">
    <dataValidation type="list" allowBlank="1" showInputMessage="1" showErrorMessage="1" sqref="A3:A6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F3:F6</xm:sqref>
        </x14:dataValidation>
        <x14:dataValidation type="list" allowBlank="1" showInputMessage="1" showErrorMessage="1">
          <x14:formula1>
            <xm:f>PUC!$A$4:$A$2620</xm:f>
          </x14:formula1>
          <xm:sqref>I3:I6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</vt:i4>
      </vt:variant>
    </vt:vector>
  </HeadingPairs>
  <TitlesOfParts>
    <vt:vector size="12" baseType="lpstr">
      <vt:lpstr>CONTABILIDAD Libro Diario</vt:lpstr>
      <vt:lpstr>TERCEROS</vt:lpstr>
      <vt:lpstr>PUC</vt:lpstr>
      <vt:lpstr>INVENTARIO</vt:lpstr>
      <vt:lpstr>Tabla Retencion</vt:lpstr>
      <vt:lpstr>Egresos</vt:lpstr>
      <vt:lpstr>C.COBRAR-Cartera</vt:lpstr>
      <vt:lpstr>C.PAGAR</vt:lpstr>
      <vt:lpstr>Pendiente</vt:lpstr>
      <vt:lpstr>ACTIVOS FIJOS</vt:lpstr>
      <vt:lpstr>Egresos!Área_de_impresión</vt:lpstr>
      <vt:lpstr>PUC</vt:lpstr>
    </vt:vector>
  </TitlesOfParts>
  <Company>©_CO_QUINTEROS_®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WilCor</cp:lastModifiedBy>
  <dcterms:created xsi:type="dcterms:W3CDTF">2013-01-19T16:11:19Z</dcterms:created>
  <dcterms:modified xsi:type="dcterms:W3CDTF">2013-03-09T17:04:22Z</dcterms:modified>
</cp:coreProperties>
</file>