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18. Trabajo extra o suplementario\"/>
    </mc:Choice>
  </mc:AlternateContent>
  <bookViews>
    <workbookView xWindow="0" yWindow="0" windowWidth="15360" windowHeight="6912"/>
  </bookViews>
  <sheets>
    <sheet name="Trabajo extra o suplementar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1" l="1"/>
  <c r="P62" i="1"/>
  <c r="P61" i="1"/>
  <c r="P60" i="1"/>
  <c r="P58" i="1"/>
  <c r="P57" i="1"/>
  <c r="X20" i="1" l="1"/>
  <c r="V19" i="1"/>
  <c r="V20" i="1" s="1"/>
  <c r="V28" i="1" s="1"/>
  <c r="V27" i="1" l="1"/>
  <c r="X21" i="1"/>
  <c r="X22" i="1" s="1"/>
  <c r="V21" i="1"/>
  <c r="V23" i="1"/>
  <c r="V25" i="1"/>
  <c r="V22" i="1"/>
  <c r="V24" i="1"/>
  <c r="V26" i="1"/>
</calcChain>
</file>

<file path=xl/sharedStrings.xml><?xml version="1.0" encoding="utf-8"?>
<sst xmlns="http://schemas.openxmlformats.org/spreadsheetml/2006/main" count="51" uniqueCount="47">
  <si>
    <t>El trabajo extra es el que excede de la jornada ordinaria y que en todo caso excede de la jornada  legal.</t>
  </si>
  <si>
    <t>► Los recargos extra nocturnos son mas altos que los recargos diurnos</t>
  </si>
  <si>
    <t>Entre 6:00 am hasta las 10:00 pm</t>
  </si>
  <si>
    <t>Trabajo Nocturno según la ley:</t>
  </si>
  <si>
    <t>Entre 10:00 pm hasta las 6:00 am</t>
  </si>
  <si>
    <t>Trabajo Diurno según la ley:</t>
  </si>
  <si>
    <t>Tarífa</t>
  </si>
  <si>
    <t>Sobre el valor del trabajo ordinario diurno.</t>
  </si>
  <si>
    <t>TABLA DE VALORES</t>
  </si>
  <si>
    <t>Concepto</t>
  </si>
  <si>
    <t>valor</t>
  </si>
  <si>
    <t>Auxilio de Transporte por mes</t>
  </si>
  <si>
    <r>
      <t xml:space="preserve">Valor por Hora ordinaria </t>
    </r>
    <r>
      <rPr>
        <b/>
        <sz val="11"/>
        <color theme="1"/>
        <rFont val="Calibri"/>
        <family val="2"/>
        <scheme val="minor"/>
      </rPr>
      <t>(Salario / 240)</t>
    </r>
  </si>
  <si>
    <r>
      <t xml:space="preserve">Valor por día: </t>
    </r>
    <r>
      <rPr>
        <b/>
        <sz val="11"/>
        <color theme="1"/>
        <rFont val="Calibri"/>
        <family val="2"/>
        <scheme val="minor"/>
      </rPr>
      <t>(Salario / 30)</t>
    </r>
  </si>
  <si>
    <r>
      <t xml:space="preserve">Valor hora extra diurna: </t>
    </r>
    <r>
      <rPr>
        <b/>
        <sz val="11"/>
        <color theme="1"/>
        <rFont val="Calibri"/>
        <family val="2"/>
        <scheme val="minor"/>
      </rPr>
      <t>(hora x 1,25)</t>
    </r>
  </si>
  <si>
    <r>
      <t xml:space="preserve">Valor hora extra nocturna: </t>
    </r>
    <r>
      <rPr>
        <b/>
        <sz val="11"/>
        <color theme="1"/>
        <rFont val="Calibri"/>
        <family val="2"/>
        <scheme val="minor"/>
      </rPr>
      <t>(hora x 1,75)</t>
    </r>
  </si>
  <si>
    <r>
      <t xml:space="preserve">Valor hora recargo nocturno normal: </t>
    </r>
    <r>
      <rPr>
        <b/>
        <sz val="11"/>
        <color theme="1"/>
        <rFont val="Calibri"/>
        <family val="2"/>
        <scheme val="minor"/>
      </rPr>
      <t>(hora x 0,35)</t>
    </r>
  </si>
  <si>
    <r>
      <t xml:space="preserve">Valor hora extra diurna dominical: </t>
    </r>
    <r>
      <rPr>
        <b/>
        <sz val="11"/>
        <color theme="1"/>
        <rFont val="Calibri"/>
        <family val="2"/>
        <scheme val="minor"/>
      </rPr>
      <t>(hora x 2,00)</t>
    </r>
  </si>
  <si>
    <r>
      <t xml:space="preserve">Valor hora extra nocturna dominical: </t>
    </r>
    <r>
      <rPr>
        <b/>
        <sz val="11"/>
        <color theme="1"/>
        <rFont val="Calibri"/>
        <family val="2"/>
        <scheme val="minor"/>
      </rPr>
      <t>(hora x 2,50)</t>
    </r>
  </si>
  <si>
    <r>
      <t xml:space="preserve">Valor hora recargo nocturno dominical o festivo: </t>
    </r>
    <r>
      <rPr>
        <b/>
        <sz val="11"/>
        <color theme="1"/>
        <rFont val="Calibri"/>
        <family val="2"/>
        <scheme val="minor"/>
      </rPr>
      <t>(hora x 2,10)</t>
    </r>
  </si>
  <si>
    <r>
      <t xml:space="preserve">Valor dominical: </t>
    </r>
    <r>
      <rPr>
        <b/>
        <sz val="11"/>
        <color theme="1"/>
        <rFont val="Calibri"/>
        <family val="2"/>
        <scheme val="minor"/>
      </rPr>
      <t>(valor día x 1,75)</t>
    </r>
  </si>
  <si>
    <r>
      <t xml:space="preserve">Valor hora dominical: </t>
    </r>
    <r>
      <rPr>
        <b/>
        <sz val="11"/>
        <color theme="1"/>
        <rFont val="Calibri"/>
        <family val="2"/>
        <scheme val="minor"/>
      </rPr>
      <t>(valor hora x 1,75)</t>
    </r>
  </si>
  <si>
    <t>Valor</t>
  </si>
  <si>
    <t>Salario Mínimo Por mes 2015</t>
  </si>
  <si>
    <t>TRABAJO EXTRA O SUPLEMENTARIO Y RECARGO NOCTURNO</t>
  </si>
  <si>
    <t>75% + 25% = 100%</t>
  </si>
  <si>
    <t>75% + 35% = 110%</t>
  </si>
  <si>
    <t>► Los dias diminicales o festivos se liquidan al 75% adional sobre el salario ordinario diurno,</t>
  </si>
  <si>
    <t>75% + 75% = 150%</t>
  </si>
  <si>
    <t>► Nota: el trabajador no podrá laborar mas de 2 horas extra diarias  teniendo en cuenta la jornada máxima legal permitida. Y máximo 12 horas extra por semana.</t>
  </si>
  <si>
    <t>► Los trabajadores menores de edad no podrán laborar horas extras</t>
  </si>
  <si>
    <t>► Las horas extra constituyen salario.</t>
  </si>
  <si>
    <t>► No hay horas extras en una jornada de 36 horas a la semana y 6 por día.</t>
  </si>
  <si>
    <t>Salario Mensual Básico:</t>
  </si>
  <si>
    <t>Comisiones</t>
  </si>
  <si>
    <t>Horas Extra Diurnas:</t>
  </si>
  <si>
    <t>Horas Extra Nocturnas:</t>
  </si>
  <si>
    <t>Horas Extra Diurnas Dominicales:</t>
  </si>
  <si>
    <t>Horas Extra Nocturnas Festivas:</t>
  </si>
  <si>
    <t>Salario Base</t>
  </si>
  <si>
    <t>Hora Diurna Ordinaria</t>
  </si>
  <si>
    <t>Formula:</t>
  </si>
  <si>
    <r>
      <t xml:space="preserve">Hora ordinaria </t>
    </r>
    <r>
      <rPr>
        <sz val="8"/>
        <color rgb="FFFF0000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 xml:space="preserve"> Porcentaje hora </t>
    </r>
    <r>
      <rPr>
        <sz val="8"/>
        <color rgb="FFFF0000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 xml:space="preserve"> total horas</t>
    </r>
  </si>
  <si>
    <t>Valor H. Extra   =</t>
  </si>
  <si>
    <t>Ejemplo 1 - liquidación de horas extras</t>
  </si>
  <si>
    <t>Un empleado laboró durante un mes y devengó</t>
  </si>
  <si>
    <t>Además laboró durante ese mes horas extra de acuerdo a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</si>
</sst>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9" fontId="0" fillId="0" borderId="16" xfId="0" applyNumberFormat="1" applyBorder="1" applyAlignment="1">
      <alignment vertical="center"/>
    </xf>
    <xf numFmtId="0" fontId="0" fillId="0" borderId="0" xfId="0" applyAlignment="1">
      <alignment horizontal="center"/>
    </xf>
    <xf numFmtId="0" fontId="2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12" xfId="0" applyFill="1" applyBorder="1"/>
    <xf numFmtId="0" fontId="2" fillId="3" borderId="13" xfId="0" applyFont="1" applyFill="1" applyBorder="1"/>
    <xf numFmtId="0" fontId="0" fillId="3" borderId="14" xfId="0" applyFill="1" applyBorder="1"/>
    <xf numFmtId="1" fontId="0" fillId="0" borderId="0" xfId="0" applyNumberFormat="1"/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3" fontId="0" fillId="0" borderId="16" xfId="0" applyNumberFormat="1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143834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3254" cy="81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showGridLines="0" tabSelected="1" topLeftCell="A45" zoomScaleNormal="100" workbookViewId="0">
      <selection activeCell="Q51" sqref="Q51:Q54"/>
    </sheetView>
  </sheetViews>
  <sheetFormatPr baseColWidth="10" defaultColWidth="5.33203125" defaultRowHeight="14.4" x14ac:dyDescent="0.3"/>
  <cols>
    <col min="1" max="1" width="6.109375" bestFit="1" customWidth="1"/>
    <col min="2" max="2" width="5.33203125" customWidth="1"/>
    <col min="3" max="3" width="4" customWidth="1"/>
    <col min="5" max="5" width="9.109375" bestFit="1" customWidth="1"/>
    <col min="6" max="6" width="8.21875" bestFit="1" customWidth="1"/>
    <col min="9" max="23" width="4.44140625" customWidth="1"/>
    <col min="24" max="25" width="6" customWidth="1"/>
  </cols>
  <sheetData>
    <row r="1" spans="8:26" ht="15" customHeight="1" x14ac:dyDescent="0.3">
      <c r="I1" s="34" t="s">
        <v>24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</row>
    <row r="2" spans="8:26" ht="15" customHeight="1" x14ac:dyDescent="0.3"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</row>
    <row r="3" spans="8:26" ht="15" customHeight="1" thickBot="1" x14ac:dyDescent="0.35"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2"/>
    </row>
    <row r="5" spans="8:26" ht="14.4" customHeight="1" x14ac:dyDescent="0.3">
      <c r="H5" s="1"/>
      <c r="I5" s="43" t="s">
        <v>0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1"/>
    </row>
    <row r="6" spans="8:26" x14ac:dyDescent="0.3">
      <c r="H6" s="1"/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8"/>
      <c r="Z6" s="1"/>
    </row>
    <row r="8" spans="8:26" x14ac:dyDescent="0.3">
      <c r="W8" s="2" t="s">
        <v>6</v>
      </c>
    </row>
    <row r="9" spans="8:26" ht="25.8" customHeight="1" x14ac:dyDescent="0.3">
      <c r="I9" s="7" t="s">
        <v>5</v>
      </c>
      <c r="J9" s="7"/>
      <c r="K9" s="7"/>
      <c r="L9" s="7"/>
      <c r="M9" s="7"/>
      <c r="N9" s="7"/>
      <c r="O9" s="7" t="s">
        <v>2</v>
      </c>
      <c r="P9" s="7"/>
      <c r="Q9" s="7"/>
      <c r="R9" s="7"/>
      <c r="S9" s="7"/>
      <c r="T9" s="7"/>
      <c r="U9" s="7"/>
      <c r="V9" s="6"/>
      <c r="W9" s="8">
        <v>0.25</v>
      </c>
      <c r="X9" s="33" t="s">
        <v>7</v>
      </c>
      <c r="Y9" s="33"/>
      <c r="Z9" s="33"/>
    </row>
    <row r="10" spans="8:26" ht="25.8" customHeight="1" x14ac:dyDescent="0.3">
      <c r="I10" s="7" t="s">
        <v>3</v>
      </c>
      <c r="J10" s="7"/>
      <c r="K10" s="7"/>
      <c r="L10" s="7"/>
      <c r="M10" s="7"/>
      <c r="N10" s="7"/>
      <c r="O10" s="7" t="s">
        <v>4</v>
      </c>
      <c r="P10" s="7"/>
      <c r="Q10" s="7"/>
      <c r="R10" s="7"/>
      <c r="S10" s="7"/>
      <c r="T10" s="7"/>
      <c r="U10" s="7"/>
      <c r="V10" s="6"/>
      <c r="W10" s="8">
        <v>0.75</v>
      </c>
      <c r="X10" s="33"/>
      <c r="Y10" s="33"/>
      <c r="Z10" s="33"/>
    </row>
    <row r="11" spans="8:26" x14ac:dyDescent="0.3">
      <c r="I11" s="2" t="s">
        <v>1</v>
      </c>
    </row>
    <row r="12" spans="8:26" x14ac:dyDescent="0.3">
      <c r="I12" s="2"/>
    </row>
    <row r="13" spans="8:26" x14ac:dyDescent="0.3">
      <c r="I13" s="2" t="s">
        <v>27</v>
      </c>
    </row>
    <row r="15" spans="8:26" x14ac:dyDescent="0.3">
      <c r="I15" s="49" t="s">
        <v>8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</row>
    <row r="16" spans="8:26" x14ac:dyDescent="0.3">
      <c r="I16" s="32" t="s">
        <v>9</v>
      </c>
      <c r="J16" s="32"/>
      <c r="K16" s="32"/>
      <c r="L16" s="32"/>
      <c r="M16" s="32"/>
      <c r="N16" s="32" t="s">
        <v>10</v>
      </c>
      <c r="O16" s="32"/>
      <c r="P16" s="32"/>
      <c r="Q16" s="32"/>
      <c r="R16" s="32"/>
      <c r="S16" s="32"/>
      <c r="T16" s="32"/>
      <c r="U16" s="32"/>
      <c r="V16" s="32" t="s">
        <v>22</v>
      </c>
      <c r="W16" s="32"/>
    </row>
    <row r="17" spans="5:24" x14ac:dyDescent="0.3">
      <c r="G17" s="25"/>
      <c r="H17" s="26"/>
      <c r="I17" s="31" t="s">
        <v>23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0">
        <v>644350</v>
      </c>
      <c r="W17" s="30"/>
    </row>
    <row r="18" spans="5:24" x14ac:dyDescent="0.3">
      <c r="G18" s="25"/>
      <c r="H18" s="26"/>
      <c r="I18" s="31" t="s">
        <v>11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0">
        <v>74000</v>
      </c>
      <c r="W18" s="30"/>
    </row>
    <row r="19" spans="5:24" x14ac:dyDescent="0.3">
      <c r="E19" s="25"/>
      <c r="F19" s="25"/>
      <c r="G19" s="25"/>
      <c r="H19" s="26"/>
      <c r="I19" s="31" t="s">
        <v>13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0">
        <f>+V17/30</f>
        <v>21478.333333333332</v>
      </c>
      <c r="W19" s="30"/>
    </row>
    <row r="20" spans="5:24" x14ac:dyDescent="0.3">
      <c r="E20" s="25"/>
      <c r="F20" s="25"/>
      <c r="G20" s="25"/>
      <c r="H20" s="26"/>
      <c r="I20" s="31" t="s">
        <v>12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0">
        <f>V19/8</f>
        <v>2684.7916666666665</v>
      </c>
      <c r="W20" s="30"/>
      <c r="X20">
        <f>+V17/240</f>
        <v>2684.7916666666665</v>
      </c>
    </row>
    <row r="21" spans="5:24" x14ac:dyDescent="0.3">
      <c r="E21" s="27">
        <v>0.25</v>
      </c>
      <c r="F21" s="25"/>
      <c r="G21" s="25"/>
      <c r="H21" s="26"/>
      <c r="I21" s="31" t="s">
        <v>14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0">
        <f>+V20*1.25</f>
        <v>3355.989583333333</v>
      </c>
      <c r="W21" s="30"/>
      <c r="X21">
        <f>+X20*25/100</f>
        <v>671.19791666666652</v>
      </c>
    </row>
    <row r="22" spans="5:24" x14ac:dyDescent="0.3">
      <c r="E22" s="27">
        <v>0.75</v>
      </c>
      <c r="F22" s="25"/>
      <c r="G22" s="25"/>
      <c r="H22" s="26"/>
      <c r="I22" s="31" t="s">
        <v>15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0">
        <f>+$V$20*1.75</f>
        <v>4698.3854166666661</v>
      </c>
      <c r="W22" s="30"/>
      <c r="X22">
        <f>+X20+X21</f>
        <v>3355.989583333333</v>
      </c>
    </row>
    <row r="23" spans="5:24" x14ac:dyDescent="0.3">
      <c r="E23" s="27">
        <v>0.35</v>
      </c>
      <c r="F23" s="25"/>
      <c r="G23" s="25"/>
      <c r="H23" s="26"/>
      <c r="I23" s="31" t="s">
        <v>16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0">
        <f>+$V$20*0.35</f>
        <v>939.67708333333326</v>
      </c>
      <c r="W23" s="30"/>
    </row>
    <row r="24" spans="5:24" x14ac:dyDescent="0.3">
      <c r="E24" s="25" t="s">
        <v>25</v>
      </c>
      <c r="F24" s="25"/>
      <c r="G24" s="25"/>
      <c r="H24" s="26"/>
      <c r="I24" s="31" t="s">
        <v>17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0">
        <f>+$V$20*2</f>
        <v>5369.583333333333</v>
      </c>
      <c r="W24" s="30"/>
    </row>
    <row r="25" spans="5:24" x14ac:dyDescent="0.3">
      <c r="E25" s="25" t="s">
        <v>28</v>
      </c>
      <c r="F25" s="25"/>
      <c r="G25" s="25"/>
      <c r="H25" s="26"/>
      <c r="I25" s="31" t="s">
        <v>18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0">
        <f>+$V$20*2.5</f>
        <v>6711.9791666666661</v>
      </c>
      <c r="W25" s="30"/>
    </row>
    <row r="26" spans="5:24" x14ac:dyDescent="0.3">
      <c r="E26" s="25" t="s">
        <v>26</v>
      </c>
      <c r="F26" s="25"/>
      <c r="G26" s="25"/>
      <c r="H26" s="26"/>
      <c r="I26" s="31" t="s">
        <v>19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0">
        <f>+$V$20*2.1</f>
        <v>5638.0625</v>
      </c>
      <c r="W26" s="30"/>
    </row>
    <row r="27" spans="5:24" x14ac:dyDescent="0.3">
      <c r="E27" s="27">
        <v>0.75</v>
      </c>
      <c r="F27" s="25"/>
      <c r="G27" s="25"/>
      <c r="H27" s="26"/>
      <c r="I27" s="31" t="s">
        <v>20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0">
        <f>+V19*1.75</f>
        <v>37587.083333333328</v>
      </c>
      <c r="W27" s="30"/>
    </row>
    <row r="28" spans="5:24" x14ac:dyDescent="0.3">
      <c r="E28" s="27">
        <v>0.75</v>
      </c>
      <c r="F28" s="25"/>
      <c r="G28" s="25"/>
      <c r="H28" s="26"/>
      <c r="I28" s="31" t="s">
        <v>21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0">
        <f>+V20*1.75</f>
        <v>4698.3854166666661</v>
      </c>
      <c r="W28" s="30"/>
    </row>
    <row r="31" spans="5:24" x14ac:dyDescent="0.3">
      <c r="I31" s="28" t="s">
        <v>29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5:24" x14ac:dyDescent="0.3"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9:25" x14ac:dyDescent="0.3"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9:25" x14ac:dyDescent="0.3">
      <c r="I34" t="s">
        <v>30</v>
      </c>
    </row>
    <row r="36" spans="9:25" x14ac:dyDescent="0.3">
      <c r="I36" t="s">
        <v>31</v>
      </c>
    </row>
    <row r="38" spans="9:25" x14ac:dyDescent="0.3">
      <c r="I38" t="s">
        <v>32</v>
      </c>
    </row>
    <row r="41" spans="9:25" x14ac:dyDescent="0.3">
      <c r="I41" s="2" t="s">
        <v>44</v>
      </c>
    </row>
    <row r="43" spans="9:25" x14ac:dyDescent="0.3">
      <c r="I43" s="29" t="s">
        <v>45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9:25" x14ac:dyDescent="0.3"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9:25" x14ac:dyDescent="0.3"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9:25" x14ac:dyDescent="0.3">
      <c r="I46" t="s">
        <v>33</v>
      </c>
      <c r="J46" s="5"/>
      <c r="K46" s="5"/>
      <c r="L46" s="5"/>
      <c r="M46" s="5"/>
      <c r="P46" s="25">
        <v>800000</v>
      </c>
      <c r="Q46" s="25"/>
      <c r="R46" s="25"/>
      <c r="S46" s="25"/>
      <c r="T46" s="25"/>
    </row>
    <row r="47" spans="9:25" x14ac:dyDescent="0.3">
      <c r="I47" t="s">
        <v>34</v>
      </c>
      <c r="P47" s="25">
        <v>135000</v>
      </c>
      <c r="Q47" s="25"/>
      <c r="R47" s="25"/>
      <c r="S47" s="25"/>
      <c r="T47" s="25"/>
    </row>
    <row r="48" spans="9:25" x14ac:dyDescent="0.3">
      <c r="P48" s="9"/>
      <c r="Q48" s="9"/>
      <c r="R48" s="9"/>
      <c r="S48" s="9"/>
      <c r="T48" s="9"/>
    </row>
    <row r="49" spans="1:20" x14ac:dyDescent="0.3">
      <c r="I49" t="s">
        <v>46</v>
      </c>
      <c r="P49" s="4"/>
      <c r="Q49" s="4"/>
      <c r="R49" s="4"/>
      <c r="S49" s="4"/>
      <c r="T49" s="4"/>
    </row>
    <row r="50" spans="1:20" x14ac:dyDescent="0.3">
      <c r="A50" s="10" t="s">
        <v>41</v>
      </c>
      <c r="B50" s="11"/>
      <c r="C50" s="11"/>
      <c r="D50" s="11"/>
      <c r="E50" s="11"/>
      <c r="F50" s="11"/>
      <c r="G50" s="11"/>
      <c r="H50" s="12"/>
      <c r="P50" s="3"/>
      <c r="Q50" s="3"/>
      <c r="R50" s="3"/>
      <c r="S50" s="3"/>
      <c r="T50" s="3"/>
    </row>
    <row r="51" spans="1:20" x14ac:dyDescent="0.3">
      <c r="A51" s="13"/>
      <c r="B51" s="14"/>
      <c r="C51" s="14"/>
      <c r="D51" s="14"/>
      <c r="E51" s="14"/>
      <c r="F51" s="14"/>
      <c r="G51" s="14"/>
      <c r="H51" s="15"/>
      <c r="I51" t="s">
        <v>35</v>
      </c>
      <c r="Q51">
        <v>7</v>
      </c>
    </row>
    <row r="52" spans="1:20" x14ac:dyDescent="0.3">
      <c r="A52" s="16" t="s">
        <v>43</v>
      </c>
      <c r="B52" s="17"/>
      <c r="C52" s="17"/>
      <c r="D52" s="23" t="s">
        <v>42</v>
      </c>
      <c r="E52" s="23"/>
      <c r="F52" s="23"/>
      <c r="G52" s="23"/>
      <c r="H52" s="24"/>
      <c r="I52" t="s">
        <v>36</v>
      </c>
      <c r="Q52">
        <v>6</v>
      </c>
    </row>
    <row r="53" spans="1:20" x14ac:dyDescent="0.3">
      <c r="C53" s="22"/>
      <c r="D53" s="22"/>
      <c r="E53" s="22"/>
      <c r="F53" s="22"/>
      <c r="G53" s="22"/>
      <c r="H53" s="22"/>
      <c r="I53" t="s">
        <v>37</v>
      </c>
      <c r="Q53">
        <v>16</v>
      </c>
    </row>
    <row r="54" spans="1:20" x14ac:dyDescent="0.3">
      <c r="C54" s="1"/>
      <c r="D54" s="1"/>
      <c r="E54" s="1"/>
      <c r="F54" s="1"/>
      <c r="G54" s="1"/>
      <c r="H54" s="1"/>
      <c r="I54" t="s">
        <v>38</v>
      </c>
      <c r="Q54">
        <v>2</v>
      </c>
    </row>
    <row r="57" spans="1:20" x14ac:dyDescent="0.3">
      <c r="I57" t="s">
        <v>39</v>
      </c>
      <c r="P57" s="19">
        <f>+P46+P47</f>
        <v>935000</v>
      </c>
      <c r="Q57" s="20"/>
      <c r="R57" s="20"/>
      <c r="S57" s="20"/>
      <c r="T57" s="21"/>
    </row>
    <row r="58" spans="1:20" x14ac:dyDescent="0.3">
      <c r="I58" t="s">
        <v>40</v>
      </c>
      <c r="P58" s="19">
        <f>+P57/240</f>
        <v>3895.8333333333335</v>
      </c>
      <c r="Q58" s="20"/>
      <c r="R58" s="20"/>
      <c r="S58" s="20"/>
      <c r="T58" s="21"/>
    </row>
    <row r="59" spans="1:20" x14ac:dyDescent="0.3">
      <c r="P59" s="18"/>
      <c r="Q59" s="18"/>
      <c r="R59" s="18"/>
      <c r="S59" s="18"/>
      <c r="T59" s="18"/>
    </row>
    <row r="60" spans="1:20" x14ac:dyDescent="0.3">
      <c r="I60" t="s">
        <v>35</v>
      </c>
      <c r="P60" s="19">
        <f>+$P$58*1.25*Q51</f>
        <v>34088.541666666672</v>
      </c>
      <c r="Q60" s="20"/>
      <c r="R60" s="20"/>
      <c r="S60" s="20"/>
      <c r="T60" s="21"/>
    </row>
    <row r="61" spans="1:20" x14ac:dyDescent="0.3">
      <c r="I61" t="s">
        <v>36</v>
      </c>
      <c r="P61" s="19">
        <f>+$P$58*1.75*Q52</f>
        <v>40906.25</v>
      </c>
      <c r="Q61" s="20"/>
      <c r="R61" s="20"/>
      <c r="S61" s="20"/>
      <c r="T61" s="21"/>
    </row>
    <row r="62" spans="1:20" x14ac:dyDescent="0.3">
      <c r="I62" t="s">
        <v>37</v>
      </c>
      <c r="P62" s="19">
        <f>+P58*2*Q53</f>
        <v>124666.66666666667</v>
      </c>
      <c r="Q62" s="20"/>
      <c r="R62" s="20"/>
      <c r="S62" s="20"/>
      <c r="T62" s="21"/>
    </row>
    <row r="63" spans="1:20" x14ac:dyDescent="0.3">
      <c r="I63" t="s">
        <v>38</v>
      </c>
      <c r="P63" s="19">
        <f>+P58*2.5*Q54</f>
        <v>19479.166666666668</v>
      </c>
      <c r="Q63" s="20"/>
      <c r="R63" s="20"/>
      <c r="S63" s="20"/>
      <c r="T63" s="21"/>
    </row>
  </sheetData>
  <mergeCells count="54">
    <mergeCell ref="X9:Z10"/>
    <mergeCell ref="V16:W16"/>
    <mergeCell ref="V17:W17"/>
    <mergeCell ref="I1:Y3"/>
    <mergeCell ref="I5:Y6"/>
    <mergeCell ref="I15:W15"/>
    <mergeCell ref="I23:U23"/>
    <mergeCell ref="I24:U24"/>
    <mergeCell ref="I25:U25"/>
    <mergeCell ref="I26:U26"/>
    <mergeCell ref="I27:U27"/>
    <mergeCell ref="V21:W21"/>
    <mergeCell ref="V22:W22"/>
    <mergeCell ref="I16:U16"/>
    <mergeCell ref="I17:U17"/>
    <mergeCell ref="I18:U18"/>
    <mergeCell ref="I19:U19"/>
    <mergeCell ref="I20:U20"/>
    <mergeCell ref="I21:U21"/>
    <mergeCell ref="I22:U22"/>
    <mergeCell ref="V23:W23"/>
    <mergeCell ref="V24:W24"/>
    <mergeCell ref="V25:W25"/>
    <mergeCell ref="V26:W26"/>
    <mergeCell ref="V27:W27"/>
    <mergeCell ref="G17:H17"/>
    <mergeCell ref="G18:H18"/>
    <mergeCell ref="E19:H19"/>
    <mergeCell ref="E20:H20"/>
    <mergeCell ref="V18:W18"/>
    <mergeCell ref="V19:W19"/>
    <mergeCell ref="V20:W20"/>
    <mergeCell ref="E21:H21"/>
    <mergeCell ref="E22:H22"/>
    <mergeCell ref="E23:H23"/>
    <mergeCell ref="E24:H24"/>
    <mergeCell ref="E25:H25"/>
    <mergeCell ref="P46:T46"/>
    <mergeCell ref="P47:T47"/>
    <mergeCell ref="E26:H26"/>
    <mergeCell ref="E27:H27"/>
    <mergeCell ref="E28:H28"/>
    <mergeCell ref="I31:W33"/>
    <mergeCell ref="I43:Y44"/>
    <mergeCell ref="V28:W28"/>
    <mergeCell ref="I28:U28"/>
    <mergeCell ref="P58:T58"/>
    <mergeCell ref="P62:T62"/>
    <mergeCell ref="P63:T63"/>
    <mergeCell ref="C53:H53"/>
    <mergeCell ref="D52:H52"/>
    <mergeCell ref="P60:T60"/>
    <mergeCell ref="P61:T61"/>
    <mergeCell ref="P57:T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Trabajo extra o suplementario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lulo</dc:creator>
  <cp:lastModifiedBy>lulo</cp:lastModifiedBy>
  <dcterms:created xsi:type="dcterms:W3CDTF">2015-04-23T00:15:31Z</dcterms:created>
  <dcterms:modified xsi:type="dcterms:W3CDTF">2015-04-24T01:57:32Z</dcterms:modified>
</cp:coreProperties>
</file>