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mina\OK\08. prima de servicios\"/>
    </mc:Choice>
  </mc:AlternateContent>
  <bookViews>
    <workbookView xWindow="0" yWindow="0" windowWidth="15360" windowHeight="9228"/>
  </bookViews>
  <sheets>
    <sheet name="Prima de Servic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7" i="1" s="1"/>
  <c r="F15" i="1"/>
  <c r="F16" i="1"/>
  <c r="H38" i="1"/>
  <c r="H39" i="1"/>
  <c r="H40" i="1"/>
  <c r="H41" i="1" s="1"/>
  <c r="H42" i="1"/>
  <c r="H44" i="1"/>
  <c r="H45" i="1"/>
  <c r="H46" i="1" s="1"/>
  <c r="O51" i="1"/>
  <c r="O52" i="1" s="1"/>
  <c r="O53" i="1" s="1"/>
  <c r="E64" i="1"/>
  <c r="F66" i="1"/>
  <c r="H66" i="1"/>
</calcChain>
</file>

<file path=xl/sharedStrings.xml><?xml version="1.0" encoding="utf-8"?>
<sst xmlns="http://schemas.openxmlformats.org/spreadsheetml/2006/main" count="74" uniqueCount="69">
  <si>
    <t>prima de servicios en junio</t>
  </si>
  <si>
    <t>Total dias</t>
  </si>
  <si>
    <t>junio</t>
  </si>
  <si>
    <t>mayo</t>
  </si>
  <si>
    <t>abril</t>
  </si>
  <si>
    <t>marzo</t>
  </si>
  <si>
    <t>febrero</t>
  </si>
  <si>
    <t>enero</t>
  </si>
  <si>
    <t>dias trabajados</t>
  </si>
  <si>
    <t>mes</t>
  </si>
  <si>
    <t>Salario + subsidio:</t>
  </si>
  <si>
    <t>Provisión Mensual</t>
  </si>
  <si>
    <t>Un trabajador laboro entre el 3 de enero y el 30 de junio con un salario fijo de 900000 incluido transporte</t>
  </si>
  <si>
    <t>total devengado</t>
  </si>
  <si>
    <t>Subsidio de transporte:</t>
  </si>
  <si>
    <t>Ejemplo 3 - con días variables</t>
  </si>
  <si>
    <t>Salario:</t>
  </si>
  <si>
    <t>► El empleador deberá efectuar provisiones mensuales por un equivalente al 8,333%</t>
  </si>
  <si>
    <t>Desde el punto de vista contable</t>
  </si>
  <si>
    <t xml:space="preserve">prima </t>
  </si>
  <si>
    <t>salario promedio o fijo mensual</t>
  </si>
  <si>
    <t>Total devengado Julio- diciembre</t>
  </si>
  <si>
    <t>► Calcular su prima de servicios teniendo en cuenta que laboró durante todo el tiempo.</t>
  </si>
  <si>
    <t>CALCULO CON FORMULA</t>
  </si>
  <si>
    <t>PRIMA</t>
  </si>
  <si>
    <t>NOTA: cuando el salario sea variable, deberá tenerse en cuenta el promedio de los ultimos seis meses o el tiempo total en los casos en que no haya laborado mas de 6 meses.</t>
  </si>
  <si>
    <t>PROMEDIO</t>
  </si>
  <si>
    <t>Total devengado abril, mayo y junio</t>
  </si>
  <si>
    <t>360 Diás</t>
  </si>
  <si>
    <t>Total devengado enero, febrero y marz</t>
  </si>
  <si>
    <t>= Prima de servicios</t>
  </si>
  <si>
    <t>Dias trabajados x Salario</t>
  </si>
  <si>
    <t>Calcular la prima de servicios pagadera en Junio y en Diciembre</t>
  </si>
  <si>
    <t>Formula para el Calculo:</t>
  </si>
  <si>
    <t>Auxilio de transporte</t>
  </si>
  <si>
    <t>► Deben tomarse todos los conceptos considerados salariales mas el subsidio de transporte</t>
  </si>
  <si>
    <t>Salario</t>
  </si>
  <si>
    <t>BASE PARA LIQUIDAR LA PRIMA</t>
  </si>
  <si>
    <t>Y durante los meses desde el 1 de julio hasta el 31 de diciembre</t>
  </si>
  <si>
    <t>A mas tardar el 20 de diciembre.</t>
  </si>
  <si>
    <t xml:space="preserve">Segunda prima del año: </t>
  </si>
  <si>
    <t>A mas tardar el 30 de Junio.</t>
  </si>
  <si>
    <t xml:space="preserve">Primera prima del año: </t>
  </si>
  <si>
    <t>► Consiste en pagar 30 dias de salario por año de servicios pagaderos en forma semestral:</t>
  </si>
  <si>
    <t>Durante los meses de Abril, mayo y Junio devengo:</t>
  </si>
  <si>
    <t>► Los trabajadores de una finca de recreo</t>
  </si>
  <si>
    <t>► Los choferes del servicio militar</t>
  </si>
  <si>
    <t>► Trabajadores del servicio doméstico</t>
  </si>
  <si>
    <t>Un trabajador devengó durante enero, febrero y marzo:</t>
  </si>
  <si>
    <t>QUIENES NO TIENEN DERECHO A ELLA</t>
  </si>
  <si>
    <t>Ejemplo 2 - Cuando el salario es variable.</t>
  </si>
  <si>
    <t>► Trabajadores que adquieren el dercho según tiempo trabajado.</t>
  </si>
  <si>
    <t>► Tienen derecho a plima los empleados a los que se les haya terminado el contrato con o sin justa causa</t>
  </si>
  <si>
    <t>QUIENES TIENEN DERECHO A ELLA</t>
  </si>
  <si>
    <t>Neto a cobrar por el trabador</t>
  </si>
  <si>
    <t>► Debe liquidarse sobre el promedio de los salarios devengados por el trabajador en el semestre</t>
  </si>
  <si>
    <t>Pension</t>
  </si>
  <si>
    <t>► Durante las incapacidades por incapacidad o licencia de maternidad deberá liquidarse prima.</t>
  </si>
  <si>
    <t>Salud</t>
  </si>
  <si>
    <t>► Estan obligados a pagarla todos los empleadores que tengan carácter de empresa</t>
  </si>
  <si>
    <t>Deducciones</t>
  </si>
  <si>
    <t>Total Devengado:</t>
  </si>
  <si>
    <t>Corresponde en la mayoria de los casos a 30 días de salario bruto al año.</t>
  </si>
  <si>
    <t>Subsidio de trasporte:</t>
  </si>
  <si>
    <t>PRIMA DE SERVICIOS</t>
  </si>
  <si>
    <t>► Un empleado devenga de forma fija mensual un total de:</t>
  </si>
  <si>
    <t>Para el calculo de las prestaciones sociales debe tenerse en cuenta que los años se toman de 360 dias y los meses de 30 días</t>
  </si>
  <si>
    <t>El empleador deberá reconocer algunos valores que se encuetran estipulados por ley a los trabajadores que vinculados a través de contrato de trabajo.</t>
  </si>
  <si>
    <t>PRESTACIONES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</si>
</sst>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 wrapText="1"/>
    </xf>
    <xf numFmtId="0" fontId="0" fillId="0" borderId="0" xfId="0" quotePrefix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0" fillId="0" borderId="2" xfId="0" applyBorder="1"/>
    <xf numFmtId="3" fontId="2" fillId="0" borderId="3" xfId="0" applyNumberFormat="1" applyFont="1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1" fillId="3" borderId="0" xfId="0" applyFont="1" applyFill="1" applyBorder="1" applyAlignment="1">
      <alignment horizontal="center" vertical="center"/>
    </xf>
    <xf numFmtId="3" fontId="2" fillId="0" borderId="11" xfId="0" applyNumberFormat="1" applyFont="1" applyBorder="1"/>
    <xf numFmtId="0" fontId="0" fillId="0" borderId="5" xfId="0" applyBorder="1"/>
    <xf numFmtId="0" fontId="1" fillId="3" borderId="9" xfId="0" applyFont="1" applyFill="1" applyBorder="1" applyAlignment="1">
      <alignment horizontal="center" vertical="center"/>
    </xf>
    <xf numFmtId="3" fontId="0" fillId="0" borderId="11" xfId="0" applyNumberFormat="1" applyBorder="1"/>
    <xf numFmtId="0" fontId="2" fillId="0" borderId="7" xfId="0" applyFont="1" applyBorder="1"/>
    <xf numFmtId="0" fontId="1" fillId="3" borderId="1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133115" cy="8012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3115" cy="8012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tabSelected="1" zoomScale="85" zoomScaleNormal="85" workbookViewId="0">
      <selection activeCell="J37" sqref="J37:S38"/>
    </sheetView>
  </sheetViews>
  <sheetFormatPr baseColWidth="10" defaultColWidth="5.33203125" defaultRowHeight="14.4" x14ac:dyDescent="0.3"/>
  <cols>
    <col min="2" max="2" width="5.33203125" customWidth="1"/>
    <col min="3" max="3" width="4" customWidth="1"/>
    <col min="6" max="6" width="8.21875" bestFit="1" customWidth="1"/>
    <col min="8" max="8" width="8.21875" bestFit="1" customWidth="1"/>
    <col min="9" max="9" width="10.77734375" bestFit="1" customWidth="1"/>
    <col min="10" max="10" width="1.77734375" customWidth="1"/>
    <col min="12" max="12" width="10.77734375" bestFit="1" customWidth="1"/>
    <col min="14" max="14" width="7.21875" bestFit="1" customWidth="1"/>
    <col min="15" max="15" width="11.6640625" bestFit="1" customWidth="1"/>
    <col min="16" max="16" width="4" customWidth="1"/>
    <col min="17" max="17" width="0.5546875" customWidth="1"/>
    <col min="18" max="18" width="4.5546875" bestFit="1" customWidth="1"/>
    <col min="22" max="22" width="5.33203125" customWidth="1"/>
    <col min="23" max="23" width="0.6640625" customWidth="1"/>
  </cols>
  <sheetData>
    <row r="1" spans="1:26" ht="15" customHeight="1" x14ac:dyDescent="0.3">
      <c r="J1" s="39" t="s">
        <v>68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7"/>
    </row>
    <row r="2" spans="1:26" ht="15" customHeight="1" x14ac:dyDescent="0.3">
      <c r="J2" s="36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4"/>
    </row>
    <row r="3" spans="1:26" ht="15" customHeight="1" thickBot="1" x14ac:dyDescent="0.35">
      <c r="J3" s="33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1"/>
    </row>
    <row r="6" spans="1:26" ht="45.6" customHeight="1" x14ac:dyDescent="0.3">
      <c r="J6" s="30" t="s">
        <v>67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45.6" customHeight="1" x14ac:dyDescent="0.3">
      <c r="J7" s="29" t="s">
        <v>66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39" customHeight="1" x14ac:dyDescent="0.3"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x14ac:dyDescent="0.3">
      <c r="A9" t="s">
        <v>65</v>
      </c>
      <c r="J9" s="26" t="s">
        <v>64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3">
      <c r="A10" s="27" t="s">
        <v>16</v>
      </c>
      <c r="B10" s="18"/>
      <c r="C10" s="18"/>
      <c r="D10" s="18"/>
      <c r="E10" s="18"/>
      <c r="F10" s="24">
        <v>800000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x14ac:dyDescent="0.3">
      <c r="A11" s="25" t="s">
        <v>63</v>
      </c>
      <c r="B11" s="15"/>
      <c r="C11" s="15"/>
      <c r="D11" s="15"/>
      <c r="E11" s="15"/>
      <c r="F11" s="24">
        <v>80000</v>
      </c>
      <c r="J11" s="23" t="s">
        <v>62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x14ac:dyDescent="0.3">
      <c r="A12" s="22" t="s">
        <v>61</v>
      </c>
      <c r="B12" s="12"/>
      <c r="C12" s="12"/>
      <c r="D12" s="12"/>
      <c r="E12" s="12"/>
      <c r="F12" s="21">
        <f>+F10+F11</f>
        <v>880000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x14ac:dyDescent="0.3"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3">
      <c r="A14" s="19" t="s">
        <v>60</v>
      </c>
      <c r="B14" s="18"/>
      <c r="C14" s="18"/>
      <c r="D14" s="18"/>
      <c r="E14" s="18"/>
      <c r="F14" s="17"/>
      <c r="J14" t="s">
        <v>59</v>
      </c>
    </row>
    <row r="15" spans="1:26" x14ac:dyDescent="0.3">
      <c r="A15" s="16" t="s">
        <v>58</v>
      </c>
      <c r="B15" s="15"/>
      <c r="C15" s="15"/>
      <c r="D15" s="15"/>
      <c r="E15" s="15"/>
      <c r="F15" s="14">
        <f>+-F10*4/100</f>
        <v>-32000</v>
      </c>
      <c r="J15" t="s">
        <v>57</v>
      </c>
    </row>
    <row r="16" spans="1:26" x14ac:dyDescent="0.3">
      <c r="A16" s="16" t="s">
        <v>56</v>
      </c>
      <c r="B16" s="15"/>
      <c r="C16" s="15"/>
      <c r="D16" s="15"/>
      <c r="E16" s="15"/>
      <c r="F16" s="14">
        <f>+F10*-4/100</f>
        <v>-32000</v>
      </c>
      <c r="J16" t="s">
        <v>55</v>
      </c>
    </row>
    <row r="17" spans="1:16" x14ac:dyDescent="0.3">
      <c r="A17" s="13" t="s">
        <v>54</v>
      </c>
      <c r="B17" s="12"/>
      <c r="C17" s="12"/>
      <c r="D17" s="12"/>
      <c r="E17" s="12"/>
      <c r="F17" s="11">
        <f>+F12+F15+F16</f>
        <v>816000</v>
      </c>
    </row>
    <row r="18" spans="1:16" x14ac:dyDescent="0.3">
      <c r="J18" s="1" t="s">
        <v>53</v>
      </c>
    </row>
    <row r="19" spans="1:16" x14ac:dyDescent="0.3">
      <c r="J19" t="s">
        <v>52</v>
      </c>
    </row>
    <row r="20" spans="1:16" x14ac:dyDescent="0.3">
      <c r="J20" t="s">
        <v>51</v>
      </c>
    </row>
    <row r="21" spans="1:16" x14ac:dyDescent="0.3">
      <c r="A21" s="4" t="s">
        <v>50</v>
      </c>
      <c r="B21" s="5"/>
      <c r="C21" s="5"/>
      <c r="D21" s="5"/>
      <c r="E21" s="5"/>
      <c r="F21" s="5"/>
      <c r="G21" s="5"/>
      <c r="H21" s="5"/>
      <c r="I21" s="5"/>
    </row>
    <row r="22" spans="1:16" x14ac:dyDescent="0.3">
      <c r="A22" s="4"/>
      <c r="B22" s="5"/>
      <c r="C22" s="5"/>
      <c r="D22" s="5"/>
      <c r="E22" s="5"/>
      <c r="F22" s="5"/>
      <c r="G22" s="5"/>
      <c r="H22" s="5"/>
      <c r="I22" s="5"/>
      <c r="J22" s="1" t="s">
        <v>49</v>
      </c>
    </row>
    <row r="23" spans="1:16" x14ac:dyDescent="0.3">
      <c r="A23" s="5" t="s">
        <v>48</v>
      </c>
      <c r="B23" s="5"/>
      <c r="C23" s="5"/>
      <c r="D23" s="5"/>
      <c r="E23" s="5"/>
      <c r="F23" s="5"/>
      <c r="G23" s="5"/>
      <c r="H23" s="5"/>
      <c r="I23" s="5"/>
      <c r="J23" t="s">
        <v>47</v>
      </c>
    </row>
    <row r="24" spans="1:16" x14ac:dyDescent="0.3">
      <c r="A24" s="4" t="s">
        <v>36</v>
      </c>
      <c r="B24" s="5"/>
      <c r="C24" s="5"/>
      <c r="D24" s="5"/>
      <c r="E24" s="5"/>
      <c r="F24" s="5">
        <v>800000</v>
      </c>
      <c r="G24" s="5"/>
      <c r="H24" s="5"/>
      <c r="I24" s="5"/>
      <c r="J24" t="s">
        <v>46</v>
      </c>
    </row>
    <row r="25" spans="1:16" x14ac:dyDescent="0.3">
      <c r="A25" s="4" t="s">
        <v>34</v>
      </c>
      <c r="B25" s="5"/>
      <c r="C25" s="5"/>
      <c r="D25" s="5"/>
      <c r="E25" s="5"/>
      <c r="F25" s="5">
        <v>50000</v>
      </c>
      <c r="G25" s="5"/>
      <c r="H25" s="5"/>
      <c r="I25" s="5"/>
      <c r="J25" t="s">
        <v>45</v>
      </c>
    </row>
    <row r="26" spans="1:16" x14ac:dyDescent="0.3">
      <c r="A26" s="5"/>
      <c r="B26" s="5"/>
      <c r="C26" s="5"/>
      <c r="D26" s="5"/>
      <c r="E26" s="5"/>
      <c r="F26" s="5"/>
      <c r="G26" s="5"/>
      <c r="H26" s="5"/>
      <c r="I26" s="5"/>
    </row>
    <row r="27" spans="1:16" x14ac:dyDescent="0.3">
      <c r="A27" s="5" t="s">
        <v>44</v>
      </c>
      <c r="B27" s="5"/>
      <c r="C27" s="5"/>
      <c r="D27" s="5"/>
      <c r="E27" s="5"/>
      <c r="F27" s="5"/>
      <c r="G27" s="5"/>
      <c r="H27" s="5"/>
      <c r="I27" s="5"/>
      <c r="J27" s="1" t="s">
        <v>43</v>
      </c>
    </row>
    <row r="28" spans="1:16" x14ac:dyDescent="0.3">
      <c r="A28" s="4" t="s">
        <v>36</v>
      </c>
      <c r="B28" s="5"/>
      <c r="C28" s="5"/>
      <c r="D28" s="5"/>
      <c r="E28" s="5"/>
      <c r="F28" s="5">
        <v>750000</v>
      </c>
      <c r="G28" s="5"/>
      <c r="H28" s="5"/>
      <c r="I28" s="5"/>
    </row>
    <row r="29" spans="1:16" x14ac:dyDescent="0.3">
      <c r="A29" s="4" t="s">
        <v>34</v>
      </c>
      <c r="B29" s="5"/>
      <c r="C29" s="5"/>
      <c r="D29" s="5"/>
      <c r="E29" s="5"/>
      <c r="F29" s="5">
        <v>50000</v>
      </c>
      <c r="G29" s="5"/>
      <c r="H29" s="5"/>
      <c r="I29" s="5"/>
      <c r="K29" t="s">
        <v>42</v>
      </c>
      <c r="P29" t="s">
        <v>41</v>
      </c>
    </row>
    <row r="30" spans="1:16" x14ac:dyDescent="0.3">
      <c r="A30" s="5"/>
      <c r="B30" s="5"/>
      <c r="C30" s="5"/>
      <c r="D30" s="5"/>
      <c r="E30" s="5"/>
      <c r="F30" s="5"/>
      <c r="G30" s="5"/>
      <c r="H30" s="5"/>
      <c r="I30" s="5"/>
      <c r="K30" t="s">
        <v>40</v>
      </c>
      <c r="P30" t="s">
        <v>39</v>
      </c>
    </row>
    <row r="31" spans="1:16" x14ac:dyDescent="0.3">
      <c r="A31" s="5"/>
      <c r="B31" s="5"/>
      <c r="C31" s="5"/>
      <c r="D31" s="5"/>
      <c r="E31" s="5"/>
      <c r="F31" s="5"/>
      <c r="G31" s="5"/>
      <c r="H31" s="5"/>
      <c r="I31" s="5"/>
    </row>
    <row r="32" spans="1:16" x14ac:dyDescent="0.3">
      <c r="A32" s="5" t="s">
        <v>38</v>
      </c>
      <c r="B32" s="5"/>
      <c r="C32" s="5"/>
      <c r="D32" s="5"/>
      <c r="E32" s="5"/>
      <c r="F32" s="5"/>
      <c r="G32" s="5"/>
      <c r="H32" s="5"/>
      <c r="I32" s="5"/>
      <c r="J32" s="1" t="s">
        <v>37</v>
      </c>
    </row>
    <row r="33" spans="1:26" x14ac:dyDescent="0.3">
      <c r="A33" s="4" t="s">
        <v>36</v>
      </c>
      <c r="B33" s="5"/>
      <c r="C33" s="5"/>
      <c r="D33" s="5"/>
      <c r="E33" s="5"/>
      <c r="F33" s="5">
        <v>1000000</v>
      </c>
      <c r="G33" s="5"/>
      <c r="H33" s="5"/>
      <c r="I33" s="5"/>
      <c r="J33" t="s">
        <v>35</v>
      </c>
    </row>
    <row r="34" spans="1:26" x14ac:dyDescent="0.3">
      <c r="A34" s="4" t="s">
        <v>34</v>
      </c>
      <c r="B34" s="5"/>
      <c r="C34" s="5"/>
      <c r="D34" s="5"/>
      <c r="E34" s="5"/>
      <c r="F34" s="5">
        <v>50000</v>
      </c>
      <c r="G34" s="5"/>
      <c r="H34" s="5"/>
      <c r="I34" s="5"/>
    </row>
    <row r="35" spans="1:26" x14ac:dyDescent="0.3">
      <c r="A35" s="5"/>
      <c r="B35" s="5"/>
      <c r="C35" s="5"/>
      <c r="D35" s="5"/>
      <c r="E35" s="5"/>
      <c r="F35" s="5"/>
      <c r="G35" s="5"/>
      <c r="H35" s="5"/>
      <c r="I35" s="5"/>
      <c r="J35" t="s">
        <v>33</v>
      </c>
    </row>
    <row r="36" spans="1:26" x14ac:dyDescent="0.3">
      <c r="A36" s="5" t="s">
        <v>32</v>
      </c>
      <c r="B36" s="5"/>
      <c r="C36" s="5"/>
      <c r="D36" s="5"/>
      <c r="E36" s="5"/>
      <c r="F36" s="5"/>
      <c r="G36" s="5"/>
      <c r="H36" s="5"/>
      <c r="I36" s="5"/>
    </row>
    <row r="37" spans="1:26" ht="15" thickBot="1" x14ac:dyDescent="0.35">
      <c r="A37" s="5"/>
      <c r="B37" s="5"/>
      <c r="C37" s="5"/>
      <c r="D37" s="5"/>
      <c r="E37" s="5"/>
      <c r="F37" s="5"/>
      <c r="G37" s="5"/>
      <c r="H37" s="5"/>
      <c r="I37" s="5"/>
      <c r="J37" s="10" t="s">
        <v>31</v>
      </c>
      <c r="K37" s="10"/>
      <c r="L37" s="10"/>
      <c r="M37" s="10"/>
      <c r="N37" s="10"/>
      <c r="O37" s="9" t="s">
        <v>30</v>
      </c>
      <c r="P37" s="7"/>
      <c r="Q37" s="7"/>
      <c r="R37" s="7"/>
      <c r="S37" s="7"/>
    </row>
    <row r="38" spans="1:26" x14ac:dyDescent="0.3">
      <c r="A38" s="5" t="s">
        <v>29</v>
      </c>
      <c r="B38" s="5"/>
      <c r="C38" s="5"/>
      <c r="D38" s="5"/>
      <c r="E38" s="5"/>
      <c r="F38" s="5"/>
      <c r="G38" s="5"/>
      <c r="H38" s="5">
        <f>+(F24+F25)*3</f>
        <v>2550000</v>
      </c>
      <c r="I38" s="5"/>
      <c r="J38" s="8" t="s">
        <v>28</v>
      </c>
      <c r="K38" s="8"/>
      <c r="L38" s="8"/>
      <c r="M38" s="8"/>
      <c r="N38" s="8"/>
      <c r="O38" s="7"/>
      <c r="P38" s="7"/>
      <c r="Q38" s="7"/>
      <c r="R38" s="7"/>
      <c r="S38" s="7"/>
    </row>
    <row r="39" spans="1:26" x14ac:dyDescent="0.3">
      <c r="A39" s="5" t="s">
        <v>27</v>
      </c>
      <c r="B39" s="5"/>
      <c r="C39" s="5"/>
      <c r="D39" s="5"/>
      <c r="E39" s="5"/>
      <c r="F39" s="5"/>
      <c r="G39" s="5"/>
      <c r="H39" s="5">
        <f>+(F28+F29)*3</f>
        <v>2400000</v>
      </c>
      <c r="I39" s="5"/>
    </row>
    <row r="40" spans="1:26" x14ac:dyDescent="0.3">
      <c r="A40" s="5" t="s">
        <v>26</v>
      </c>
      <c r="B40" s="5"/>
      <c r="C40" s="5"/>
      <c r="D40" s="5"/>
      <c r="E40" s="5"/>
      <c r="F40" s="5"/>
      <c r="G40" s="5"/>
      <c r="H40" s="5">
        <f>+(H38+H39)/6</f>
        <v>825000</v>
      </c>
      <c r="I40" s="5"/>
      <c r="J40" s="6" t="s">
        <v>25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3">
      <c r="A41" s="5" t="s">
        <v>24</v>
      </c>
      <c r="B41" s="5"/>
      <c r="C41" s="5"/>
      <c r="D41" s="5"/>
      <c r="E41" s="5"/>
      <c r="F41" s="5"/>
      <c r="G41" s="5"/>
      <c r="H41" s="5">
        <f>+H40/2</f>
        <v>412500</v>
      </c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3">
      <c r="A42" s="5" t="s">
        <v>23</v>
      </c>
      <c r="H42">
        <f>180*H40/360</f>
        <v>412500</v>
      </c>
    </row>
    <row r="43" spans="1:26" x14ac:dyDescent="0.3">
      <c r="K43" t="s">
        <v>22</v>
      </c>
    </row>
    <row r="44" spans="1:26" x14ac:dyDescent="0.3">
      <c r="A44" s="5" t="s">
        <v>21</v>
      </c>
      <c r="H44">
        <f>+(F33+F34)*6</f>
        <v>6300000</v>
      </c>
    </row>
    <row r="45" spans="1:26" x14ac:dyDescent="0.3">
      <c r="A45" s="5" t="s">
        <v>20</v>
      </c>
      <c r="H45">
        <f>+H44/6</f>
        <v>1050000</v>
      </c>
    </row>
    <row r="46" spans="1:26" x14ac:dyDescent="0.3">
      <c r="A46" s="5" t="s">
        <v>19</v>
      </c>
      <c r="H46">
        <f>+H45/2</f>
        <v>525000</v>
      </c>
      <c r="K46" s="1" t="s">
        <v>18</v>
      </c>
    </row>
    <row r="47" spans="1:26" x14ac:dyDescent="0.3">
      <c r="K47" t="s">
        <v>17</v>
      </c>
    </row>
    <row r="49" spans="1:15" x14ac:dyDescent="0.3">
      <c r="K49" t="s">
        <v>16</v>
      </c>
      <c r="O49">
        <v>700000</v>
      </c>
    </row>
    <row r="50" spans="1:15" x14ac:dyDescent="0.3">
      <c r="A50" s="4" t="s">
        <v>15</v>
      </c>
      <c r="K50" t="s">
        <v>14</v>
      </c>
      <c r="O50">
        <v>50000</v>
      </c>
    </row>
    <row r="51" spans="1:15" x14ac:dyDescent="0.3">
      <c r="K51" s="1" t="s">
        <v>13</v>
      </c>
      <c r="L51" s="1"/>
      <c r="M51" s="1"/>
      <c r="N51" s="1"/>
      <c r="O51" s="1">
        <f>+O49+O50</f>
        <v>750000</v>
      </c>
    </row>
    <row r="52" spans="1:15" x14ac:dyDescent="0.3">
      <c r="A52" s="3" t="s">
        <v>12</v>
      </c>
      <c r="B52" s="3"/>
      <c r="C52" s="3"/>
      <c r="D52" s="3"/>
      <c r="E52" s="3"/>
      <c r="F52" s="3"/>
      <c r="G52" s="3"/>
      <c r="H52" s="3"/>
      <c r="I52" s="3"/>
      <c r="K52" t="s">
        <v>11</v>
      </c>
      <c r="O52">
        <f>+O51*8.333%</f>
        <v>62497.5</v>
      </c>
    </row>
    <row r="53" spans="1:15" x14ac:dyDescent="0.3">
      <c r="A53" s="3"/>
      <c r="B53" s="3"/>
      <c r="C53" s="3"/>
      <c r="D53" s="3"/>
      <c r="E53" s="3"/>
      <c r="F53" s="3"/>
      <c r="G53" s="3"/>
      <c r="H53" s="3"/>
      <c r="I53" s="3"/>
      <c r="O53">
        <f>+O52*12</f>
        <v>749970</v>
      </c>
    </row>
    <row r="55" spans="1:15" x14ac:dyDescent="0.3">
      <c r="A55" t="s">
        <v>10</v>
      </c>
      <c r="H55">
        <v>900000</v>
      </c>
    </row>
    <row r="57" spans="1:15" ht="14.4" customHeight="1" x14ac:dyDescent="0.3">
      <c r="A57" t="s">
        <v>9</v>
      </c>
      <c r="E57" t="s">
        <v>8</v>
      </c>
    </row>
    <row r="58" spans="1:15" x14ac:dyDescent="0.3">
      <c r="A58" t="s">
        <v>7</v>
      </c>
      <c r="E58">
        <v>28</v>
      </c>
    </row>
    <row r="59" spans="1:15" x14ac:dyDescent="0.3">
      <c r="A59" t="s">
        <v>6</v>
      </c>
      <c r="E59">
        <v>30</v>
      </c>
      <c r="I59" s="2"/>
      <c r="L59" s="2"/>
    </row>
    <row r="60" spans="1:15" x14ac:dyDescent="0.3">
      <c r="A60" t="s">
        <v>5</v>
      </c>
      <c r="E60">
        <v>30</v>
      </c>
      <c r="I60" s="2"/>
    </row>
    <row r="61" spans="1:15" x14ac:dyDescent="0.3">
      <c r="A61" t="s">
        <v>4</v>
      </c>
      <c r="E61">
        <v>30</v>
      </c>
    </row>
    <row r="62" spans="1:15" x14ac:dyDescent="0.3">
      <c r="A62" t="s">
        <v>3</v>
      </c>
      <c r="E62">
        <v>30</v>
      </c>
    </row>
    <row r="63" spans="1:15" x14ac:dyDescent="0.3">
      <c r="A63" t="s">
        <v>2</v>
      </c>
      <c r="E63">
        <v>30</v>
      </c>
    </row>
    <row r="64" spans="1:15" x14ac:dyDescent="0.3">
      <c r="A64" s="1" t="s">
        <v>1</v>
      </c>
      <c r="B64" s="1"/>
      <c r="C64" s="1"/>
      <c r="D64" s="1"/>
      <c r="E64" s="1">
        <f>SUM(E58:E63)</f>
        <v>178</v>
      </c>
    </row>
    <row r="66" spans="1:8" x14ac:dyDescent="0.3">
      <c r="A66" t="s">
        <v>0</v>
      </c>
      <c r="F66">
        <f>H55*E64/360</f>
        <v>445000</v>
      </c>
      <c r="H66">
        <f>+H55/2</f>
        <v>450000</v>
      </c>
    </row>
  </sheetData>
  <mergeCells count="9">
    <mergeCell ref="J38:N38"/>
    <mergeCell ref="O37:S38"/>
    <mergeCell ref="J40:Z41"/>
    <mergeCell ref="A52:I53"/>
    <mergeCell ref="J1:Z3"/>
    <mergeCell ref="J6:Z6"/>
    <mergeCell ref="J11:Z13"/>
    <mergeCell ref="J7:Z7"/>
    <mergeCell ref="J9:Z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Prima de Servicios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</dc:creator>
  <cp:lastModifiedBy>ConTabilizalo</cp:lastModifiedBy>
  <dcterms:created xsi:type="dcterms:W3CDTF">2015-04-27T18:14:28Z</dcterms:created>
  <dcterms:modified xsi:type="dcterms:W3CDTF">2015-04-27T18:14:42Z</dcterms:modified>
</cp:coreProperties>
</file>