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omina\OK\07. salario integral\"/>
    </mc:Choice>
  </mc:AlternateContent>
  <bookViews>
    <workbookView xWindow="0" yWindow="0" windowWidth="15360" windowHeight="9228"/>
  </bookViews>
  <sheets>
    <sheet name="Salario integr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P12" i="1" s="1"/>
  <c r="X12" i="1" s="1"/>
  <c r="P18" i="1"/>
  <c r="X18" i="1"/>
  <c r="P22" i="1"/>
  <c r="P23" i="1"/>
  <c r="R23" i="1" s="1"/>
  <c r="R24" i="1" s="1"/>
  <c r="T28" i="1"/>
  <c r="R29" i="1"/>
  <c r="T29" i="1" s="1"/>
  <c r="R30" i="1"/>
  <c r="P52" i="1"/>
  <c r="P53" i="1"/>
</calcChain>
</file>

<file path=xl/sharedStrings.xml><?xml version="1.0" encoding="utf-8"?>
<sst xmlns="http://schemas.openxmlformats.org/spreadsheetml/2006/main" count="33" uniqueCount="33">
  <si>
    <t>base para seg. Social y pafiscales</t>
  </si>
  <si>
    <t>Se deberá tener en cuenta el 70% del total del salario como base de liquidación de dichos aportes</t>
  </si>
  <si>
    <t>► Caja de compensación, ICBF, SENA</t>
  </si>
  <si>
    <t>→ En el caso de SALUD y PENSIÓN la base de cotización no podrá exceder de 25 SMLMV</t>
  </si>
  <si>
    <t>► Salud, Pensión, ARL</t>
  </si>
  <si>
    <t>SEGURIDAD SOCIAL Y PARAFISCALES</t>
  </si>
  <si>
    <t>NOTA: El salario integral no incluye las vacaciones, este derecho se conserva</t>
  </si>
  <si>
    <t>► Intereses</t>
  </si>
  <si>
    <t>► Subsidios</t>
  </si>
  <si>
    <t>► Pagos en especie</t>
  </si>
  <si>
    <t>► Festivos</t>
  </si>
  <si>
    <t>► Dominicales</t>
  </si>
  <si>
    <t>► Horas Extras</t>
  </si>
  <si>
    <t>► Recargos por trabajo nocturno</t>
  </si>
  <si>
    <t>► Prestaciones sociales</t>
  </si>
  <si>
    <t>QUE INCLUYE EL FACTOR PRESTACIONAL</t>
  </si>
  <si>
    <t>f. prestacional</t>
  </si>
  <si>
    <t>base</t>
  </si>
  <si>
    <t>Salario Integral pagado (Incluye factor prestacional)</t>
  </si>
  <si>
    <t>Ejemplo 3 - Salario base integral</t>
  </si>
  <si>
    <t>Salario Integral del trabajador 20X5</t>
  </si>
  <si>
    <t>Salario Minimo año 20X6</t>
  </si>
  <si>
    <t>Salario Minimo año 20X5</t>
  </si>
  <si>
    <t>Ejemplo 3</t>
  </si>
  <si>
    <t>Factor prestacional</t>
  </si>
  <si>
    <t xml:space="preserve">Salario Mínimo Integral: </t>
  </si>
  <si>
    <t>Ejemplo 2</t>
  </si>
  <si>
    <t>salario minimo integral 20X5</t>
  </si>
  <si>
    <t>Cuantía Mínima del factor prestacional 20X5:</t>
  </si>
  <si>
    <t>Salario Integral permitido para el año 20X5</t>
  </si>
  <si>
    <t xml:space="preserve">Salario Mínimo Legal para el año 20X5: </t>
  </si>
  <si>
    <t>Remuneración ordinaria de mas de 10 o más Salarios mínimos legales mensuales vigentes mas el factor prestacional que no podrá ser inferior al 30% de dicha cuantia.</t>
  </si>
  <si>
    <t>SALARIO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</si>
</sst>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Border="1"/>
    <xf numFmtId="0" fontId="0" fillId="0" borderId="0" xfId="0" applyFont="1" applyAlignment="1">
      <alignment horizontal="left"/>
    </xf>
    <xf numFmtId="16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133115" cy="80122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3115" cy="80122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Z53"/>
  <sheetViews>
    <sheetView showGridLines="0" tabSelected="1" topLeftCell="A29" zoomScale="85" zoomScaleNormal="85" workbookViewId="0">
      <selection activeCell="Q53" sqref="Q53"/>
    </sheetView>
  </sheetViews>
  <sheetFormatPr baseColWidth="10" defaultColWidth="5.33203125" defaultRowHeight="14.4" x14ac:dyDescent="0.3"/>
  <cols>
    <col min="2" max="2" width="5.33203125" customWidth="1"/>
    <col min="6" max="6" width="5.44140625" customWidth="1"/>
    <col min="9" max="9" width="5.88671875" customWidth="1"/>
    <col min="10" max="10" width="4.88671875" customWidth="1"/>
    <col min="12" max="12" width="10.77734375" bestFit="1" customWidth="1"/>
    <col min="13" max="14" width="7.21875" bestFit="1" customWidth="1"/>
    <col min="15" max="15" width="5.5546875" customWidth="1"/>
    <col min="16" max="16" width="10.5546875" bestFit="1" customWidth="1"/>
    <col min="17" max="17" width="4.88671875" customWidth="1"/>
    <col min="18" max="18" width="11.6640625" customWidth="1"/>
    <col min="20" max="20" width="10.33203125" bestFit="1" customWidth="1"/>
    <col min="22" max="22" width="5.33203125" customWidth="1"/>
    <col min="23" max="23" width="0.6640625" customWidth="1"/>
    <col min="24" max="24" width="9.77734375" bestFit="1" customWidth="1"/>
  </cols>
  <sheetData>
    <row r="1" spans="10:26" ht="15" customHeight="1" x14ac:dyDescent="0.3">
      <c r="J1" s="21" t="s">
        <v>32</v>
      </c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19"/>
    </row>
    <row r="2" spans="10:26" ht="15" customHeight="1" x14ac:dyDescent="0.3">
      <c r="J2" s="18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6"/>
    </row>
    <row r="3" spans="10:26" ht="15" customHeight="1" thickBot="1" x14ac:dyDescent="0.35">
      <c r="J3" s="1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3"/>
    </row>
    <row r="6" spans="10:26" ht="45.6" customHeight="1" x14ac:dyDescent="0.3">
      <c r="J6" s="12" t="s">
        <v>31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0:26" x14ac:dyDescent="0.3"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0:26" x14ac:dyDescent="0.3">
      <c r="J8" t="s">
        <v>30</v>
      </c>
      <c r="P8" s="8">
        <v>644350</v>
      </c>
    </row>
    <row r="10" spans="10:26" x14ac:dyDescent="0.3">
      <c r="J10" t="s">
        <v>29</v>
      </c>
      <c r="P10" s="8">
        <f>+P8*10</f>
        <v>6443500</v>
      </c>
    </row>
    <row r="12" spans="10:26" x14ac:dyDescent="0.3">
      <c r="J12" t="s">
        <v>28</v>
      </c>
      <c r="P12" s="8">
        <f>+P10*0.3</f>
        <v>1933050</v>
      </c>
      <c r="R12" t="s">
        <v>27</v>
      </c>
      <c r="X12" s="1">
        <f>+P10+P12</f>
        <v>8376550</v>
      </c>
    </row>
    <row r="15" spans="10:26" x14ac:dyDescent="0.3">
      <c r="J15" s="9" t="s">
        <v>26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0:26" x14ac:dyDescent="0.3">
      <c r="J16" t="s">
        <v>25</v>
      </c>
      <c r="P16" s="8">
        <v>7000000</v>
      </c>
    </row>
    <row r="18" spans="10:26" x14ac:dyDescent="0.3">
      <c r="J18" t="s">
        <v>24</v>
      </c>
      <c r="P18">
        <f>+P16*30%</f>
        <v>2100000</v>
      </c>
      <c r="X18" s="1">
        <f>+P16+P18</f>
        <v>9100000</v>
      </c>
    </row>
    <row r="20" spans="10:26" x14ac:dyDescent="0.3">
      <c r="J20" s="9" t="s">
        <v>23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0:26" x14ac:dyDescent="0.3"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0:26" x14ac:dyDescent="0.3">
      <c r="J22" s="7" t="s">
        <v>22</v>
      </c>
      <c r="K22" s="10"/>
      <c r="L22" s="4"/>
      <c r="M22" s="4"/>
      <c r="N22" s="4"/>
      <c r="O22" s="4"/>
      <c r="P22" s="8">
        <f>+P8</f>
        <v>644350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0:26" x14ac:dyDescent="0.3">
      <c r="J23" s="7" t="s">
        <v>21</v>
      </c>
      <c r="K23" s="10"/>
      <c r="L23" s="4"/>
      <c r="M23" s="4"/>
      <c r="N23" s="4"/>
      <c r="O23" s="4"/>
      <c r="P23" s="8">
        <f>+P22+(P22*5%)</f>
        <v>676567.5</v>
      </c>
      <c r="Q23" s="4"/>
      <c r="R23" s="4">
        <f>+P23*10</f>
        <v>6765675</v>
      </c>
      <c r="S23" s="4"/>
      <c r="T23" s="4"/>
      <c r="U23" s="4"/>
      <c r="V23" s="4"/>
      <c r="W23" s="4"/>
      <c r="X23" s="4"/>
      <c r="Y23" s="4"/>
      <c r="Z23" s="4"/>
    </row>
    <row r="24" spans="10:26" x14ac:dyDescent="0.3">
      <c r="J24" s="7" t="s">
        <v>20</v>
      </c>
      <c r="K24" s="10"/>
      <c r="L24" s="4"/>
      <c r="M24" s="4"/>
      <c r="N24" s="4"/>
      <c r="O24" s="4"/>
      <c r="P24" s="8">
        <v>6000000</v>
      </c>
      <c r="Q24" s="4"/>
      <c r="R24" s="5">
        <f>+P24-R23</f>
        <v>-765675</v>
      </c>
      <c r="S24" s="4"/>
      <c r="T24" s="4"/>
      <c r="U24" s="4"/>
      <c r="V24" s="4"/>
      <c r="W24" s="4"/>
      <c r="X24" s="4"/>
      <c r="Y24" s="4"/>
      <c r="Z24" s="4"/>
    </row>
    <row r="25" spans="10:26" x14ac:dyDescent="0.3"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0:26" x14ac:dyDescent="0.3">
      <c r="J26" s="9" t="s">
        <v>19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0:26" x14ac:dyDescent="0.3"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0:26" x14ac:dyDescent="0.3">
      <c r="J28" s="7" t="s">
        <v>18</v>
      </c>
      <c r="K28" s="4"/>
      <c r="L28" s="4"/>
      <c r="M28" s="4"/>
      <c r="N28" s="4"/>
      <c r="O28" s="4"/>
      <c r="P28" s="4"/>
      <c r="R28" s="8">
        <v>15000000</v>
      </c>
      <c r="S28" s="4"/>
      <c r="T28" s="4">
        <f>+R28*30/100</f>
        <v>4500000</v>
      </c>
      <c r="U28" s="4"/>
      <c r="V28" s="4"/>
      <c r="W28" s="4"/>
      <c r="X28" s="4"/>
      <c r="Y28" s="4"/>
      <c r="Z28" s="4"/>
    </row>
    <row r="29" spans="10:26" x14ac:dyDescent="0.3">
      <c r="J29" s="7"/>
      <c r="K29" s="4"/>
      <c r="L29" s="4"/>
      <c r="M29" s="4"/>
      <c r="N29" s="4"/>
      <c r="O29" s="4"/>
      <c r="P29" s="4" t="s">
        <v>17</v>
      </c>
      <c r="R29" s="6">
        <f>+R28/1.3</f>
        <v>11538461.538461538</v>
      </c>
      <c r="S29" s="4"/>
      <c r="T29" s="4">
        <f>+R29*30/100</f>
        <v>3461538.4615384615</v>
      </c>
      <c r="U29" s="4"/>
      <c r="V29" s="4"/>
      <c r="W29" s="4"/>
      <c r="X29" s="4"/>
      <c r="Y29" s="4"/>
      <c r="Z29" s="4"/>
    </row>
    <row r="30" spans="10:26" x14ac:dyDescent="0.3">
      <c r="J30" s="4"/>
      <c r="K30" s="4"/>
      <c r="L30" s="4"/>
      <c r="M30" s="4"/>
      <c r="N30" s="4"/>
      <c r="O30" s="4"/>
      <c r="P30" s="4" t="s">
        <v>16</v>
      </c>
      <c r="Q30" s="4"/>
      <c r="R30" s="5">
        <f>+R28-R29</f>
        <v>3461538.461538462</v>
      </c>
      <c r="S30" s="4"/>
      <c r="T30" s="4"/>
      <c r="U30" s="4"/>
      <c r="V30" s="4"/>
      <c r="W30" s="4"/>
      <c r="X30" s="4"/>
      <c r="Y30" s="4"/>
      <c r="Z30" s="4"/>
    </row>
    <row r="32" spans="10:26" x14ac:dyDescent="0.3">
      <c r="J32" s="2" t="s">
        <v>15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0:26" x14ac:dyDescent="0.3">
      <c r="J33" t="s">
        <v>14</v>
      </c>
    </row>
    <row r="34" spans="10:26" x14ac:dyDescent="0.3">
      <c r="J34" t="s">
        <v>13</v>
      </c>
    </row>
    <row r="35" spans="10:26" x14ac:dyDescent="0.3">
      <c r="J35" t="s">
        <v>12</v>
      </c>
    </row>
    <row r="36" spans="10:26" x14ac:dyDescent="0.3">
      <c r="J36" t="s">
        <v>11</v>
      </c>
    </row>
    <row r="37" spans="10:26" x14ac:dyDescent="0.3">
      <c r="J37" t="s">
        <v>10</v>
      </c>
    </row>
    <row r="38" spans="10:26" x14ac:dyDescent="0.3">
      <c r="J38" t="s">
        <v>9</v>
      </c>
    </row>
    <row r="39" spans="10:26" x14ac:dyDescent="0.3">
      <c r="J39" t="s">
        <v>8</v>
      </c>
    </row>
    <row r="40" spans="10:26" x14ac:dyDescent="0.3">
      <c r="J40" t="s">
        <v>7</v>
      </c>
    </row>
    <row r="42" spans="10:26" x14ac:dyDescent="0.3">
      <c r="J42" s="3" t="s">
        <v>6</v>
      </c>
    </row>
    <row r="44" spans="10:26" x14ac:dyDescent="0.3">
      <c r="J44" s="2" t="s">
        <v>5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6" spans="10:26" x14ac:dyDescent="0.3">
      <c r="J46" t="s">
        <v>4</v>
      </c>
    </row>
    <row r="47" spans="10:26" x14ac:dyDescent="0.3">
      <c r="K47" t="s">
        <v>3</v>
      </c>
    </row>
    <row r="48" spans="10:26" x14ac:dyDescent="0.3">
      <c r="J48" t="s">
        <v>2</v>
      </c>
    </row>
    <row r="50" spans="10:17" x14ac:dyDescent="0.3">
      <c r="J50" t="s">
        <v>1</v>
      </c>
    </row>
    <row r="52" spans="10:17" x14ac:dyDescent="0.3">
      <c r="P52" s="1">
        <f>+R28</f>
        <v>15000000</v>
      </c>
    </row>
    <row r="53" spans="10:17" x14ac:dyDescent="0.3">
      <c r="P53">
        <f>+P52*70%</f>
        <v>10500000</v>
      </c>
      <c r="Q53" t="s">
        <v>0</v>
      </c>
    </row>
  </sheetData>
  <mergeCells count="7">
    <mergeCell ref="J1:Z3"/>
    <mergeCell ref="J6:Z6"/>
    <mergeCell ref="J32:Z32"/>
    <mergeCell ref="J44:Z44"/>
    <mergeCell ref="J15:Z15"/>
    <mergeCell ref="J20:Z20"/>
    <mergeCell ref="J26:Z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Salario integral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</dc:creator>
  <cp:lastModifiedBy>ConTabilizalo</cp:lastModifiedBy>
  <dcterms:created xsi:type="dcterms:W3CDTF">2015-04-27T17:21:05Z</dcterms:created>
  <dcterms:modified xsi:type="dcterms:W3CDTF">2015-04-27T17:21:46Z</dcterms:modified>
</cp:coreProperties>
</file>