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8. CREE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Diario'!$A$5:$M$314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E315" i="1" l="1"/>
  <c r="G315" i="1"/>
  <c r="E316" i="1"/>
  <c r="G316" i="1"/>
  <c r="J316" i="1"/>
  <c r="J315" i="1"/>
  <c r="G314" i="1"/>
  <c r="E314" i="1"/>
  <c r="E312" i="1" l="1"/>
  <c r="G312" i="1"/>
  <c r="E313" i="1"/>
  <c r="G313" i="1"/>
  <c r="J314" i="1"/>
  <c r="J313" i="1"/>
  <c r="J312" i="1"/>
  <c r="J311" i="1"/>
  <c r="G311" i="1"/>
  <c r="E311" i="1"/>
  <c r="E307" i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/>
  <c r="G282" i="1"/>
  <c r="G281" i="1"/>
  <c r="G280" i="1"/>
  <c r="G279" i="1"/>
  <c r="G278" i="1"/>
  <c r="G277" i="1"/>
  <c r="G276" i="1"/>
  <c r="G275" i="1"/>
  <c r="G300" i="1"/>
  <c r="E300" i="1"/>
  <c r="P13" i="16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N6" i="2"/>
  <c r="K6" i="2"/>
  <c r="H6" i="2"/>
  <c r="I6" i="2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/>
  <c r="G284" i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/>
  <c r="E264" i="1"/>
  <c r="E265" i="1"/>
  <c r="E266" i="1"/>
  <c r="E267" i="1"/>
  <c r="E268" i="1"/>
  <c r="E269" i="1"/>
  <c r="G269" i="1"/>
  <c r="J268" i="1"/>
  <c r="E263" i="1"/>
  <c r="K201" i="1"/>
  <c r="J200" i="1"/>
  <c r="E200" i="1"/>
  <c r="G200" i="1"/>
  <c r="G262" i="1"/>
  <c r="G261" i="1"/>
  <c r="G257" i="1"/>
  <c r="G258" i="1"/>
  <c r="G259" i="1"/>
  <c r="G260" i="1"/>
  <c r="L259" i="1"/>
  <c r="J259" i="1"/>
  <c r="K257" i="1"/>
  <c r="L255" i="1"/>
  <c r="G227" i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/>
  <c r="D10" i="16"/>
  <c r="G188" i="1"/>
  <c r="L188" i="1"/>
  <c r="M49" i="15"/>
  <c r="L49" i="15"/>
  <c r="J49" i="15"/>
  <c r="G186" i="1"/>
  <c r="G185" i="1"/>
  <c r="K186" i="1"/>
  <c r="J185" i="1"/>
  <c r="J186" i="1"/>
  <c r="C245" i="7"/>
  <c r="G14" i="15"/>
  <c r="K14" i="15"/>
  <c r="M14" i="15"/>
  <c r="G184" i="1"/>
  <c r="L184" i="1"/>
  <c r="C1911" i="7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/>
  <c r="G180" i="1"/>
  <c r="G179" i="1"/>
  <c r="L180" i="1"/>
  <c r="J180" i="1"/>
  <c r="G178" i="1"/>
  <c r="L178" i="1"/>
  <c r="C1022" i="7"/>
  <c r="J174" i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/>
  <c r="G171" i="1"/>
  <c r="L171" i="1"/>
  <c r="G170" i="1"/>
  <c r="C861" i="7"/>
  <c r="G217" i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/>
  <c r="G169" i="1"/>
  <c r="C2185" i="7"/>
  <c r="J167" i="1"/>
  <c r="G167" i="1"/>
  <c r="C826" i="7"/>
  <c r="E166" i="1"/>
  <c r="J164" i="1"/>
  <c r="G163" i="1"/>
  <c r="G159" i="1"/>
  <c r="G157" i="1"/>
  <c r="K159" i="1"/>
  <c r="K157" i="1"/>
  <c r="G155" i="1"/>
  <c r="G154" i="1"/>
  <c r="G150" i="1"/>
  <c r="G151" i="1"/>
  <c r="G152" i="1"/>
  <c r="G153" i="1"/>
  <c r="L151" i="1"/>
  <c r="K152" i="1" s="1"/>
  <c r="L150" i="1"/>
  <c r="C893" i="7"/>
  <c r="E148" i="1"/>
  <c r="G148" i="1"/>
  <c r="L148" i="1"/>
  <c r="E147" i="1"/>
  <c r="C247" i="7"/>
  <c r="K9" i="16"/>
  <c r="P9" i="16"/>
  <c r="P10" i="16"/>
  <c r="E146" i="1"/>
  <c r="G146" i="1"/>
  <c r="L146" i="1"/>
  <c r="E145" i="1"/>
  <c r="G143" i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/>
  <c r="L135" i="1"/>
  <c r="L136" i="1"/>
  <c r="K137" i="1" s="1"/>
  <c r="E133" i="1"/>
  <c r="G133" i="1"/>
  <c r="K133" i="1"/>
  <c r="E132" i="1"/>
  <c r="M8" i="16"/>
  <c r="H8" i="16"/>
  <c r="G8" i="16"/>
  <c r="D8" i="16"/>
  <c r="M13" i="15"/>
  <c r="L13" i="15"/>
  <c r="K13" i="15"/>
  <c r="G13" i="15"/>
  <c r="F13" i="15"/>
  <c r="K8" i="16"/>
  <c r="L128" i="1"/>
  <c r="K130" i="1"/>
  <c r="J131" i="1"/>
  <c r="G131" i="1"/>
  <c r="J130" i="1"/>
  <c r="G130" i="1"/>
  <c r="J129" i="1"/>
  <c r="G129" i="1"/>
  <c r="J128" i="1"/>
  <c r="G128" i="1"/>
  <c r="L129" i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M7" i="16"/>
  <c r="G7" i="16"/>
  <c r="K7" i="16"/>
  <c r="O7" i="16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/>
  <c r="L119" i="1" s="1"/>
  <c r="K120" i="1" s="1"/>
  <c r="L121" i="1" s="1"/>
  <c r="E117" i="1"/>
  <c r="P7" i="16"/>
  <c r="E116" i="1"/>
  <c r="G116" i="1"/>
  <c r="L116" i="1"/>
  <c r="E115" i="1"/>
  <c r="C22" i="7"/>
  <c r="C21" i="7"/>
  <c r="D5" i="2"/>
  <c r="K5" i="2"/>
  <c r="F5" i="2"/>
  <c r="B5" i="2"/>
  <c r="M11" i="15"/>
  <c r="J11" i="15"/>
  <c r="K107" i="1"/>
  <c r="K108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/>
  <c r="L110" i="1" s="1"/>
  <c r="L111" i="1"/>
  <c r="E5" i="2"/>
  <c r="I5" i="2"/>
  <c r="K4" i="2"/>
  <c r="F4" i="2"/>
  <c r="E4" i="2"/>
  <c r="I4" i="2"/>
  <c r="N4" i="2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/>
  <c r="K102" i="1" s="1"/>
  <c r="K103" i="1"/>
  <c r="L100" i="1"/>
  <c r="K3" i="2"/>
  <c r="F3" i="2"/>
  <c r="E3" i="2"/>
  <c r="D3" i="2"/>
  <c r="L98" i="1"/>
  <c r="G97" i="1"/>
  <c r="G98" i="1"/>
  <c r="M10" i="15"/>
  <c r="K10" i="15"/>
  <c r="J10" i="15"/>
  <c r="I3" i="2"/>
  <c r="N3" i="2"/>
  <c r="N5" i="2"/>
  <c r="G92" i="1"/>
  <c r="G93" i="1"/>
  <c r="G94" i="1"/>
  <c r="G95" i="1"/>
  <c r="G96" i="1"/>
  <c r="L91" i="1"/>
  <c r="L93" i="1"/>
  <c r="K94" i="1" s="1"/>
  <c r="N323" i="2"/>
  <c r="N324" i="2"/>
  <c r="L92" i="1"/>
  <c r="K95" i="1"/>
  <c r="N6" i="16"/>
  <c r="M6" i="16"/>
  <c r="J6" i="16"/>
  <c r="H6" i="16"/>
  <c r="G6" i="16"/>
  <c r="I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/>
  <c r="E83" i="1"/>
  <c r="C852" i="7"/>
  <c r="K6" i="16"/>
  <c r="O6" i="16"/>
  <c r="P6" i="16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/>
  <c r="K76" i="1"/>
  <c r="L77" i="1" s="1"/>
  <c r="C232" i="7"/>
  <c r="C859" i="7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/>
  <c r="E68" i="1"/>
  <c r="K5" i="16"/>
  <c r="O5" i="16"/>
  <c r="P5" i="16"/>
  <c r="K69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/>
  <c r="P4" i="16"/>
  <c r="P8" i="16"/>
  <c r="M3" i="16"/>
  <c r="K3" i="16"/>
  <c r="E62" i="1"/>
  <c r="G62" i="1"/>
  <c r="E63" i="1"/>
  <c r="G63" i="1"/>
  <c r="K62" i="1"/>
  <c r="L63" i="1" s="1"/>
  <c r="E61" i="1"/>
  <c r="C407" i="7"/>
  <c r="E60" i="1"/>
  <c r="G60" i="1"/>
  <c r="G59" i="1"/>
  <c r="E59" i="1"/>
  <c r="E56" i="1"/>
  <c r="G56" i="1"/>
  <c r="E57" i="1"/>
  <c r="G57" i="1"/>
  <c r="E58" i="1"/>
  <c r="G58" i="1"/>
  <c r="K55" i="1"/>
  <c r="L57" i="1"/>
  <c r="E55" i="1"/>
  <c r="K56" i="1"/>
  <c r="G54" i="1"/>
  <c r="C53" i="1"/>
  <c r="E53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E40" i="1"/>
  <c r="G40" i="1"/>
  <c r="L40" i="1"/>
  <c r="E39" i="1"/>
  <c r="G38" i="1"/>
  <c r="G33" i="1"/>
  <c r="G34" i="1"/>
  <c r="G35" i="1"/>
  <c r="G36" i="1"/>
  <c r="L35" i="1"/>
  <c r="K33" i="1"/>
  <c r="L34" i="1" s="1"/>
  <c r="G31" i="1"/>
  <c r="L31" i="1"/>
  <c r="G29" i="1"/>
  <c r="K29" i="1"/>
  <c r="M3" i="14"/>
  <c r="G19" i="1"/>
  <c r="G20" i="1"/>
  <c r="G21" i="1"/>
  <c r="G22" i="1"/>
  <c r="G23" i="1"/>
  <c r="G24" i="1"/>
  <c r="G25" i="1"/>
  <c r="G26" i="1"/>
  <c r="G27" i="1"/>
  <c r="L27" i="1"/>
  <c r="L25" i="1"/>
  <c r="L23" i="1"/>
  <c r="K20" i="1"/>
  <c r="L21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/>
  <c r="J13" i="8"/>
  <c r="J14" i="8"/>
  <c r="J15" i="8"/>
  <c r="J16" i="8"/>
  <c r="J17" i="8"/>
  <c r="D3" i="16"/>
  <c r="B3" i="2"/>
  <c r="C1518" i="7"/>
  <c r="K52" i="15"/>
  <c r="L52" i="15"/>
  <c r="I52" i="15"/>
  <c r="H52" i="15"/>
  <c r="E52" i="15"/>
  <c r="F52" i="15"/>
  <c r="J52" i="15"/>
  <c r="G52" i="15"/>
  <c r="K33" i="15"/>
  <c r="L33" i="15"/>
  <c r="J33" i="15"/>
  <c r="H33" i="15"/>
  <c r="I33" i="15"/>
  <c r="F33" i="15"/>
  <c r="E33" i="15"/>
  <c r="M33" i="15"/>
  <c r="G33" i="15"/>
  <c r="K16" i="15"/>
  <c r="L16" i="15"/>
  <c r="I16" i="15"/>
  <c r="H16" i="15"/>
  <c r="E16" i="15"/>
  <c r="F16" i="15"/>
  <c r="J16" i="15"/>
  <c r="G16" i="15"/>
  <c r="M52" i="15"/>
  <c r="D9" i="16"/>
  <c r="D7" i="16"/>
  <c r="D6" i="16"/>
  <c r="D5" i="16"/>
  <c r="G6" i="1"/>
  <c r="C863" i="7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/>
  <c r="C226" i="7"/>
  <c r="C225" i="7"/>
  <c r="C1396" i="7"/>
  <c r="C1395" i="7"/>
  <c r="C1394" i="7"/>
  <c r="C789" i="7"/>
  <c r="C312" i="7"/>
  <c r="C311" i="7"/>
  <c r="C282" i="7"/>
  <c r="C14" i="7"/>
  <c r="C13" i="7"/>
  <c r="C310" i="7"/>
  <c r="C309" i="7"/>
  <c r="C892" i="7"/>
  <c r="C891" i="7"/>
  <c r="C862" i="7"/>
  <c r="C413" i="7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  <c r="L58" i="1" l="1"/>
  <c r="K59" i="1" s="1"/>
  <c r="L60" i="1" s="1"/>
  <c r="K78" i="1"/>
  <c r="E72" i="1"/>
  <c r="L125" i="1"/>
  <c r="K126" i="1" s="1"/>
  <c r="L127" i="1" s="1"/>
  <c r="K139" i="1"/>
  <c r="L142" i="1" s="1"/>
  <c r="K143" i="1" s="1"/>
  <c r="L166" i="1"/>
  <c r="K167" i="1" s="1"/>
  <c r="K96" i="1"/>
  <c r="L112" i="1"/>
  <c r="K153" i="1"/>
  <c r="L154" i="1" s="1"/>
  <c r="K155" i="1" s="1"/>
  <c r="L88" i="1"/>
  <c r="K89" i="1" s="1"/>
  <c r="L90" i="1" s="1"/>
  <c r="L44" i="1"/>
  <c r="K45" i="1" s="1"/>
  <c r="L46" i="1" s="1"/>
  <c r="L52" i="1"/>
  <c r="K53" i="1" s="1"/>
  <c r="L54" i="1" s="1"/>
  <c r="K176" i="1"/>
  <c r="L67" i="1"/>
  <c r="L71" i="1"/>
  <c r="K72" i="1" s="1"/>
  <c r="L73" i="1" s="1"/>
  <c r="L36" i="1"/>
  <c r="K37" i="1" s="1"/>
  <c r="L38" i="1" s="1"/>
  <c r="C54" i="1"/>
  <c r="E54" i="1" s="1"/>
  <c r="K131" i="1"/>
  <c r="L258" i="1"/>
  <c r="L260" i="1" s="1"/>
  <c r="K261" i="1" s="1"/>
  <c r="K104" i="1"/>
  <c r="K291" i="1"/>
  <c r="K144" i="1" l="1"/>
  <c r="L262" i="1"/>
  <c r="I1" i="1" l="1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<sst xmlns="http://schemas.openxmlformats.org/spreadsheetml/2006/main" count="4380" uniqueCount="1828">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</sst>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0" fontId="47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10" dataDxfId="9">
  <autoFilter ref="A1:D4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303" activePane="bottomLeft" state="frozen"/>
      <selection pane="bottomLeft" activeCell="M315" sqref="M315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8">
        <f>SUM(K:K)-SUM(L:L)</f>
        <v>-1.3620853424072266E-3</v>
      </c>
      <c r="J1" s="189"/>
      <c r="K1" s="19"/>
      <c r="L1" s="19"/>
      <c r="M1" s="19"/>
    </row>
    <row r="2" spans="1:13" ht="15.75" thickBot="1" x14ac:dyDescent="0.3">
      <c r="D2" s="124" t="s">
        <v>1380</v>
      </c>
      <c r="I2" s="190" t="s">
        <v>1385</v>
      </c>
      <c r="J2" s="191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hidden="1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hidden="1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hidden="1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hidden="1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hidden="1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hidden="1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hidden="1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hidden="1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hidden="1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hidden="1" outlineLevel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hidden="1" outlineLevel="1" collapsed="1" x14ac:dyDescent="0.25">
      <c r="A300" s="22" t="s">
        <v>1553</v>
      </c>
      <c r="B300" s="29" t="s">
        <v>1775</v>
      </c>
      <c r="C300" s="145">
        <v>41709</v>
      </c>
      <c r="D300" s="22" t="s">
        <v>1810</v>
      </c>
      <c r="E300" s="145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hidden="1" outlineLevel="1" x14ac:dyDescent="0.25">
      <c r="A301" s="22" t="s">
        <v>1553</v>
      </c>
      <c r="B301" s="29" t="s">
        <v>1775</v>
      </c>
      <c r="C301" s="145">
        <v>41709</v>
      </c>
      <c r="D301" s="22" t="s">
        <v>1810</v>
      </c>
      <c r="E301" s="145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hidden="1" outlineLevel="1" x14ac:dyDescent="0.25">
      <c r="A302" s="22" t="s">
        <v>1553</v>
      </c>
      <c r="B302" s="29" t="s">
        <v>1775</v>
      </c>
      <c r="C302" s="145">
        <v>41709</v>
      </c>
      <c r="D302" s="22" t="s">
        <v>1810</v>
      </c>
      <c r="E302" s="145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hidden="1" outlineLevel="1" x14ac:dyDescent="0.25">
      <c r="A303" s="22" t="s">
        <v>1553</v>
      </c>
      <c r="B303" s="29" t="s">
        <v>1775</v>
      </c>
      <c r="C303" s="145">
        <v>41709</v>
      </c>
      <c r="D303" s="22" t="s">
        <v>1810</v>
      </c>
      <c r="E303" s="145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hidden="1" outlineLevel="1" x14ac:dyDescent="0.25">
      <c r="A304" s="22" t="s">
        <v>1553</v>
      </c>
      <c r="B304" s="29" t="s">
        <v>1775</v>
      </c>
      <c r="C304" s="145">
        <v>41709</v>
      </c>
      <c r="D304" s="22" t="s">
        <v>1810</v>
      </c>
      <c r="E304" s="145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hidden="1" outlineLevel="1" x14ac:dyDescent="0.25">
      <c r="A305" s="22" t="s">
        <v>1553</v>
      </c>
      <c r="B305" s="29" t="s">
        <v>1775</v>
      </c>
      <c r="C305" s="145">
        <v>41709</v>
      </c>
      <c r="D305" s="22" t="s">
        <v>1810</v>
      </c>
      <c r="E305" s="145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hidden="1" outlineLevel="1" collapsed="1" x14ac:dyDescent="0.25">
      <c r="A306" s="22" t="s">
        <v>1573</v>
      </c>
      <c r="B306" s="29" t="s">
        <v>1814</v>
      </c>
      <c r="C306" s="145">
        <v>41715</v>
      </c>
      <c r="D306" s="22" t="s">
        <v>1815</v>
      </c>
      <c r="E306" s="145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hidden="1" outlineLevel="1" x14ac:dyDescent="0.25">
      <c r="A307" s="22" t="s">
        <v>1573</v>
      </c>
      <c r="B307" s="29" t="s">
        <v>1814</v>
      </c>
      <c r="C307" s="145">
        <v>41715</v>
      </c>
      <c r="D307" s="22" t="s">
        <v>1815</v>
      </c>
      <c r="E307" s="145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hidden="1" outlineLevel="1" x14ac:dyDescent="0.25">
      <c r="A308" s="22" t="s">
        <v>1573</v>
      </c>
      <c r="B308" s="29" t="s">
        <v>1814</v>
      </c>
      <c r="C308" s="145">
        <v>41715</v>
      </c>
      <c r="D308" s="22" t="s">
        <v>1815</v>
      </c>
      <c r="E308" s="145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hidden="1" outlineLevel="1" x14ac:dyDescent="0.25">
      <c r="A309" s="22" t="s">
        <v>1573</v>
      </c>
      <c r="B309" s="29" t="s">
        <v>1814</v>
      </c>
      <c r="C309" s="145">
        <v>41715</v>
      </c>
      <c r="D309" s="22" t="s">
        <v>1815</v>
      </c>
      <c r="E309" s="145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hidden="1" outlineLevel="1" x14ac:dyDescent="0.25">
      <c r="A310" s="22" t="s">
        <v>1573</v>
      </c>
      <c r="B310" s="29" t="s">
        <v>1814</v>
      </c>
      <c r="C310" s="145">
        <v>41715</v>
      </c>
      <c r="D310" s="22" t="s">
        <v>1815</v>
      </c>
      <c r="E310" s="145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hidden="1" outlineLevel="1" x14ac:dyDescent="0.25">
      <c r="A311" s="22" t="s">
        <v>1573</v>
      </c>
      <c r="B311" s="29" t="s">
        <v>1822</v>
      </c>
      <c r="C311" s="145">
        <v>41715</v>
      </c>
      <c r="D311" s="22" t="s">
        <v>1823</v>
      </c>
      <c r="E311" s="145">
        <f>+C311</f>
        <v>41715</v>
      </c>
      <c r="F311" s="27">
        <v>888888888</v>
      </c>
      <c r="G311" s="22" t="str">
        <f>IFERROR(VLOOKUP(F311,TERCEROS[],3,FALSE),"")</f>
        <v>SECRETARIA DE HACIENDA DISTRITAL</v>
      </c>
      <c r="H311" s="22" t="s">
        <v>1824</v>
      </c>
      <c r="I311" s="22">
        <v>236801</v>
      </c>
      <c r="J311" s="22" t="str">
        <f t="shared" si="34"/>
        <v>IMPUESTO DE INDUSTRIA Y COMERCIO RETENIDO</v>
      </c>
      <c r="K311" s="24">
        <v>24201.059999999998</v>
      </c>
      <c r="L311" s="24"/>
      <c r="M311" s="24"/>
    </row>
    <row r="312" spans="1:13" hidden="1" outlineLevel="1" x14ac:dyDescent="0.25">
      <c r="A312" s="22" t="s">
        <v>1573</v>
      </c>
      <c r="B312" s="29" t="s">
        <v>1822</v>
      </c>
      <c r="C312" s="145">
        <v>41715</v>
      </c>
      <c r="D312" s="22" t="s">
        <v>1823</v>
      </c>
      <c r="E312" s="145">
        <f t="shared" ref="E312:E313" si="40">+C312</f>
        <v>41715</v>
      </c>
      <c r="F312" s="27">
        <v>888888888</v>
      </c>
      <c r="G312" s="22" t="str">
        <f>IFERROR(VLOOKUP(F312,TERCEROS[],3,FALSE),"")</f>
        <v>SECRETARIA DE HACIENDA DISTRITAL</v>
      </c>
      <c r="H312" s="22" t="s">
        <v>1824</v>
      </c>
      <c r="I312" s="22">
        <v>1110050501</v>
      </c>
      <c r="J312" s="22" t="str">
        <f t="shared" si="34"/>
        <v>CUENTA CORRIENTE NO. 074-604125-08</v>
      </c>
      <c r="K312" s="24"/>
      <c r="L312" s="24">
        <v>24000</v>
      </c>
      <c r="M312" s="24"/>
    </row>
    <row r="313" spans="1:13" hidden="1" outlineLevel="1" x14ac:dyDescent="0.25">
      <c r="A313" s="22" t="s">
        <v>1573</v>
      </c>
      <c r="B313" s="29" t="s">
        <v>1822</v>
      </c>
      <c r="C313" s="145">
        <v>41715</v>
      </c>
      <c r="D313" s="22" t="s">
        <v>1823</v>
      </c>
      <c r="E313" s="145">
        <f t="shared" si="40"/>
        <v>41715</v>
      </c>
      <c r="F313" s="27">
        <v>888888888</v>
      </c>
      <c r="G313" s="22" t="str">
        <f>IFERROR(VLOOKUP(F313,TERCEROS[],3,FALSE),"")</f>
        <v>SECRETARIA DE HACIENDA DISTRITAL</v>
      </c>
      <c r="H313" s="22" t="s">
        <v>1824</v>
      </c>
      <c r="I313" s="22">
        <v>429581</v>
      </c>
      <c r="J313" s="22" t="str">
        <f t="shared" si="34"/>
        <v xml:space="preserve">AJUSTE AL PESO </v>
      </c>
      <c r="K313" s="24"/>
      <c r="L313" s="24">
        <v>201</v>
      </c>
      <c r="M313" s="24"/>
    </row>
    <row r="314" spans="1:13" collapsed="1" x14ac:dyDescent="0.25">
      <c r="A314" s="22" t="s">
        <v>1573</v>
      </c>
      <c r="B314" s="29" t="s">
        <v>1825</v>
      </c>
      <c r="C314" s="145">
        <v>41771</v>
      </c>
      <c r="D314" s="22" t="s">
        <v>1826</v>
      </c>
      <c r="E314" s="145">
        <f>+C314</f>
        <v>41771</v>
      </c>
      <c r="F314" s="27">
        <v>999999999</v>
      </c>
      <c r="G314" s="22" t="str">
        <f>IFERROR(VLOOKUP(F314,TERCEROS[],3,FALSE),"")</f>
        <v>DIRECCION DE IMPUESTOS Y ADUANAS NACIONALES DIAN</v>
      </c>
      <c r="H314" s="22" t="s">
        <v>1827</v>
      </c>
      <c r="I314" s="22">
        <v>23657501</v>
      </c>
      <c r="J314" s="22" t="str">
        <f t="shared" si="34"/>
        <v>AUTORETENC POR CREE 0,4%</v>
      </c>
      <c r="K314" s="24">
        <v>20548</v>
      </c>
      <c r="L314" s="24"/>
      <c r="M314" s="24"/>
    </row>
    <row r="315" spans="1:13" x14ac:dyDescent="0.25">
      <c r="A315" s="22" t="s">
        <v>1573</v>
      </c>
      <c r="B315" s="29" t="s">
        <v>1825</v>
      </c>
      <c r="C315" s="145">
        <v>41771</v>
      </c>
      <c r="D315" s="22" t="s">
        <v>1826</v>
      </c>
      <c r="E315" s="145">
        <f t="shared" ref="E315:E316" si="41">+C315</f>
        <v>41771</v>
      </c>
      <c r="F315" s="27">
        <v>999999999</v>
      </c>
      <c r="G315" s="22" t="str">
        <f>IFERROR(VLOOKUP(F315,TERCEROS[],3,FALSE),"")</f>
        <v>DIRECCION DE IMPUESTOS Y ADUANAS NACIONALES DIAN</v>
      </c>
      <c r="H315" s="22" t="s">
        <v>1827</v>
      </c>
      <c r="I315" s="22">
        <v>1110050501</v>
      </c>
      <c r="J315" s="22" t="str">
        <f t="shared" si="34"/>
        <v>CUENTA CORRIENTE NO. 074-604125-08</v>
      </c>
      <c r="K315" s="24"/>
      <c r="L315" s="24">
        <v>21000</v>
      </c>
      <c r="M315" s="24"/>
    </row>
    <row r="316" spans="1:13" x14ac:dyDescent="0.25">
      <c r="A316" s="22" t="s">
        <v>1573</v>
      </c>
      <c r="B316" s="29" t="s">
        <v>1825</v>
      </c>
      <c r="C316" s="145">
        <v>41771</v>
      </c>
      <c r="D316" s="22" t="s">
        <v>1826</v>
      </c>
      <c r="E316" s="145">
        <f t="shared" si="41"/>
        <v>41771</v>
      </c>
      <c r="F316" s="27">
        <v>999999999</v>
      </c>
      <c r="G316" s="22" t="str">
        <f>IFERROR(VLOOKUP(F316,TERCEROS[],3,FALSE),"")</f>
        <v>DIRECCION DE IMPUESTOS Y ADUANAS NACIONALES DIAN</v>
      </c>
      <c r="H316" s="22" t="s">
        <v>1827</v>
      </c>
      <c r="I316" s="22">
        <v>53959501</v>
      </c>
      <c r="J316" s="22" t="str">
        <f t="shared" si="34"/>
        <v>AJUSTE AL PESO</v>
      </c>
      <c r="K316" s="24">
        <v>452</v>
      </c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14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A39" sqref="A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187">
        <v>888888888</v>
      </c>
      <c r="B40" s="187">
        <v>2</v>
      </c>
      <c r="C40" s="187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2" t="s">
        <v>10</v>
      </c>
      <c r="B1" s="193"/>
      <c r="C1" s="194"/>
    </row>
    <row r="2" spans="1:3" x14ac:dyDescent="0.25">
      <c r="A2" s="195"/>
      <c r="B2" s="196"/>
      <c r="C2" s="197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8" t="s">
        <v>1386</v>
      </c>
      <c r="B1" s="198"/>
      <c r="C1" s="198"/>
      <c r="D1" s="198"/>
      <c r="E1" s="198"/>
      <c r="F1" s="199" t="s">
        <v>1387</v>
      </c>
      <c r="G1" s="199"/>
      <c r="H1" s="199"/>
      <c r="I1" s="199" t="s">
        <v>1388</v>
      </c>
      <c r="J1" s="199"/>
      <c r="K1" s="198" t="s">
        <v>1389</v>
      </c>
      <c r="L1" s="198"/>
      <c r="M1" s="198"/>
    </row>
    <row r="2" spans="1:13" ht="15.75" thickBot="1" x14ac:dyDescent="0.3">
      <c r="A2" s="198"/>
      <c r="B2" s="198"/>
      <c r="C2" s="198"/>
      <c r="D2" s="198"/>
      <c r="E2" s="198"/>
      <c r="F2" s="199"/>
      <c r="G2" s="199"/>
      <c r="H2" s="199"/>
      <c r="I2" s="199"/>
      <c r="J2" s="199"/>
      <c r="K2" s="198"/>
      <c r="L2" s="198"/>
      <c r="M2" s="198"/>
    </row>
    <row r="3" spans="1:13" ht="15.75" thickBot="1" x14ac:dyDescent="0.3">
      <c r="A3" s="200" t="s">
        <v>1538</v>
      </c>
      <c r="B3" s="200"/>
      <c r="C3" s="200"/>
      <c r="D3" s="200"/>
      <c r="E3" s="200"/>
      <c r="F3" s="201">
        <v>8000</v>
      </c>
      <c r="G3" s="201"/>
      <c r="H3" s="201"/>
      <c r="I3" s="201">
        <v>10</v>
      </c>
      <c r="J3" s="201"/>
      <c r="K3" s="202" t="s">
        <v>1401</v>
      </c>
      <c r="L3" s="202"/>
      <c r="M3" s="202"/>
    </row>
    <row r="4" spans="1:13" ht="15.75" thickBot="1" x14ac:dyDescent="0.3">
      <c r="A4" s="200"/>
      <c r="B4" s="200"/>
      <c r="C4" s="200"/>
      <c r="D4" s="200"/>
      <c r="E4" s="200"/>
      <c r="F4" s="201"/>
      <c r="G4" s="201"/>
      <c r="H4" s="201"/>
      <c r="I4" s="201"/>
      <c r="J4" s="201"/>
      <c r="K4" s="202"/>
      <c r="L4" s="202"/>
      <c r="M4" s="202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9" t="s">
        <v>1382</v>
      </c>
      <c r="B6" s="211" t="s">
        <v>1390</v>
      </c>
      <c r="C6" s="213" t="s">
        <v>1391</v>
      </c>
      <c r="D6" s="214"/>
      <c r="E6" s="215" t="s">
        <v>1392</v>
      </c>
      <c r="F6" s="215"/>
      <c r="G6" s="216"/>
      <c r="H6" s="217" t="s">
        <v>1393</v>
      </c>
      <c r="I6" s="217"/>
      <c r="J6" s="217"/>
      <c r="K6" s="206" t="s">
        <v>1394</v>
      </c>
      <c r="L6" s="207"/>
      <c r="M6" s="208"/>
    </row>
    <row r="7" spans="1:13" ht="15.75" thickBot="1" x14ac:dyDescent="0.3">
      <c r="A7" s="210"/>
      <c r="B7" s="212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3" t="s">
        <v>1400</v>
      </c>
      <c r="C16" s="204"/>
      <c r="D16" s="205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8" t="s">
        <v>1386</v>
      </c>
      <c r="B20" s="198"/>
      <c r="C20" s="198"/>
      <c r="D20" s="198"/>
      <c r="E20" s="198"/>
      <c r="F20" s="199" t="s">
        <v>1387</v>
      </c>
      <c r="G20" s="199"/>
      <c r="H20" s="199"/>
      <c r="I20" s="199" t="s">
        <v>1388</v>
      </c>
      <c r="J20" s="199"/>
      <c r="K20" s="198" t="s">
        <v>1389</v>
      </c>
      <c r="L20" s="198"/>
      <c r="M20" s="198"/>
    </row>
    <row r="21" spans="1:13" ht="15.75" thickBot="1" x14ac:dyDescent="0.3">
      <c r="A21" s="198"/>
      <c r="B21" s="198"/>
      <c r="C21" s="198"/>
      <c r="D21" s="198"/>
      <c r="E21" s="198"/>
      <c r="F21" s="199"/>
      <c r="G21" s="199"/>
      <c r="H21" s="199"/>
      <c r="I21" s="199"/>
      <c r="J21" s="199"/>
      <c r="K21" s="198"/>
      <c r="L21" s="198"/>
      <c r="M21" s="198"/>
    </row>
    <row r="22" spans="1:13" ht="15.75" thickBot="1" x14ac:dyDescent="0.3">
      <c r="A22" s="200" t="s">
        <v>1539</v>
      </c>
      <c r="B22" s="200"/>
      <c r="C22" s="200"/>
      <c r="D22" s="200"/>
      <c r="E22" s="200"/>
      <c r="F22" s="201">
        <v>3000</v>
      </c>
      <c r="G22" s="201"/>
      <c r="H22" s="201"/>
      <c r="I22" s="201">
        <v>40</v>
      </c>
      <c r="J22" s="201"/>
      <c r="K22" s="202" t="s">
        <v>1401</v>
      </c>
      <c r="L22" s="202"/>
      <c r="M22" s="202"/>
    </row>
    <row r="23" spans="1:13" ht="15.75" thickBot="1" x14ac:dyDescent="0.3">
      <c r="A23" s="200"/>
      <c r="B23" s="200"/>
      <c r="C23" s="200"/>
      <c r="D23" s="200"/>
      <c r="E23" s="200"/>
      <c r="F23" s="201"/>
      <c r="G23" s="201"/>
      <c r="H23" s="201"/>
      <c r="I23" s="201"/>
      <c r="J23" s="201"/>
      <c r="K23" s="202"/>
      <c r="L23" s="202"/>
      <c r="M23" s="202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9" t="s">
        <v>1382</v>
      </c>
      <c r="B25" s="211" t="s">
        <v>1390</v>
      </c>
      <c r="C25" s="213" t="s">
        <v>1391</v>
      </c>
      <c r="D25" s="214"/>
      <c r="E25" s="215" t="s">
        <v>1392</v>
      </c>
      <c r="F25" s="215"/>
      <c r="G25" s="216"/>
      <c r="H25" s="217" t="s">
        <v>1393</v>
      </c>
      <c r="I25" s="217"/>
      <c r="J25" s="217"/>
      <c r="K25" s="206" t="s">
        <v>1394</v>
      </c>
      <c r="L25" s="207"/>
      <c r="M25" s="208"/>
    </row>
    <row r="26" spans="1:13" ht="15.75" thickBot="1" x14ac:dyDescent="0.3">
      <c r="A26" s="210"/>
      <c r="B26" s="212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3" t="s">
        <v>1400</v>
      </c>
      <c r="C33" s="204"/>
      <c r="D33" s="205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8" t="s">
        <v>1386</v>
      </c>
      <c r="B39" s="198"/>
      <c r="C39" s="198"/>
      <c r="D39" s="198"/>
      <c r="E39" s="198"/>
      <c r="F39" s="199" t="s">
        <v>1387</v>
      </c>
      <c r="G39" s="199"/>
      <c r="H39" s="199"/>
      <c r="I39" s="199" t="s">
        <v>1388</v>
      </c>
      <c r="J39" s="199"/>
      <c r="K39" s="198" t="s">
        <v>1389</v>
      </c>
      <c r="L39" s="198"/>
      <c r="M39" s="198"/>
    </row>
    <row r="40" spans="1:13" ht="15.75" thickBot="1" x14ac:dyDescent="0.3">
      <c r="A40" s="198"/>
      <c r="B40" s="198"/>
      <c r="C40" s="198"/>
      <c r="D40" s="198"/>
      <c r="E40" s="198"/>
      <c r="F40" s="199"/>
      <c r="G40" s="199"/>
      <c r="H40" s="199"/>
      <c r="I40" s="199"/>
      <c r="J40" s="199"/>
      <c r="K40" s="198"/>
      <c r="L40" s="198"/>
      <c r="M40" s="198"/>
    </row>
    <row r="41" spans="1:13" ht="15.75" thickBot="1" x14ac:dyDescent="0.3">
      <c r="A41" s="200" t="s">
        <v>1540</v>
      </c>
      <c r="B41" s="200"/>
      <c r="C41" s="200"/>
      <c r="D41" s="200"/>
      <c r="E41" s="200"/>
      <c r="F41" s="201">
        <v>3000</v>
      </c>
      <c r="G41" s="201"/>
      <c r="H41" s="201"/>
      <c r="I41" s="201">
        <v>40</v>
      </c>
      <c r="J41" s="201"/>
      <c r="K41" s="202" t="s">
        <v>1401</v>
      </c>
      <c r="L41" s="202"/>
      <c r="M41" s="202"/>
    </row>
    <row r="42" spans="1:13" ht="15.75" thickBot="1" x14ac:dyDescent="0.3">
      <c r="A42" s="200"/>
      <c r="B42" s="200"/>
      <c r="C42" s="200"/>
      <c r="D42" s="200"/>
      <c r="E42" s="200"/>
      <c r="F42" s="201"/>
      <c r="G42" s="201"/>
      <c r="H42" s="201"/>
      <c r="I42" s="201"/>
      <c r="J42" s="201"/>
      <c r="K42" s="202"/>
      <c r="L42" s="202"/>
      <c r="M42" s="202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9" t="s">
        <v>1382</v>
      </c>
      <c r="B44" s="211" t="s">
        <v>1390</v>
      </c>
      <c r="C44" s="213" t="s">
        <v>1391</v>
      </c>
      <c r="D44" s="214"/>
      <c r="E44" s="215" t="s">
        <v>1392</v>
      </c>
      <c r="F44" s="215"/>
      <c r="G44" s="216"/>
      <c r="H44" s="217" t="s">
        <v>1393</v>
      </c>
      <c r="I44" s="217"/>
      <c r="J44" s="217"/>
      <c r="K44" s="206" t="s">
        <v>1394</v>
      </c>
      <c r="L44" s="207"/>
      <c r="M44" s="208"/>
    </row>
    <row r="45" spans="1:13" ht="15.75" thickBot="1" x14ac:dyDescent="0.3">
      <c r="A45" s="210"/>
      <c r="B45" s="212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3" t="s">
        <v>1400</v>
      </c>
      <c r="C52" s="204"/>
      <c r="D52" s="205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4" t="s">
        <v>1537</v>
      </c>
      <c r="Q3" s="225"/>
      <c r="R3" s="226"/>
    </row>
    <row r="4" spans="1:18" ht="51.75" thickBot="1" x14ac:dyDescent="0.3">
      <c r="A4" s="122">
        <v>27485</v>
      </c>
      <c r="C4" s="230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7"/>
      <c r="Q4" s="228"/>
      <c r="R4" s="229"/>
    </row>
    <row r="5" spans="1:18" ht="39.75" customHeight="1" thickBot="1" x14ac:dyDescent="0.3">
      <c r="C5" s="231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2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8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9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9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9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9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9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9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9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20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8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9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9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9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9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9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9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9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9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9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9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9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20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8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9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20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8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9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9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9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9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20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1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2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2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2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2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2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2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2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2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2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2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3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1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2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3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8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9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9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20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3" t="s">
        <v>1412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5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3" t="s">
        <v>1422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6" t="s">
        <v>1428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8" t="s">
        <v>1547</v>
      </c>
      <c r="E1" s="239"/>
      <c r="F1" s="239"/>
      <c r="G1" s="239"/>
      <c r="H1" s="239"/>
      <c r="I1" s="239"/>
      <c r="J1" s="239"/>
      <c r="K1" s="239"/>
      <c r="L1" s="240"/>
    </row>
    <row r="2" spans="1:12" x14ac:dyDescent="0.25">
      <c r="D2" s="241"/>
      <c r="E2" s="242"/>
      <c r="F2" s="242"/>
      <c r="G2" s="242"/>
      <c r="H2" s="242"/>
      <c r="I2" s="242"/>
      <c r="J2" s="242"/>
      <c r="K2" s="242"/>
      <c r="L2" s="243"/>
    </row>
    <row r="3" spans="1:12" x14ac:dyDescent="0.25">
      <c r="D3" s="241"/>
      <c r="E3" s="242"/>
      <c r="F3" s="242"/>
      <c r="G3" s="242"/>
      <c r="H3" s="242"/>
      <c r="I3" s="242"/>
      <c r="J3" s="242"/>
      <c r="K3" s="242"/>
      <c r="L3" s="243"/>
    </row>
    <row r="4" spans="1:12" ht="15.75" thickBot="1" x14ac:dyDescent="0.3">
      <c r="D4" s="244"/>
      <c r="E4" s="245"/>
      <c r="F4" s="245"/>
      <c r="G4" s="245"/>
      <c r="H4" s="245"/>
      <c r="I4" s="245"/>
      <c r="J4" s="245"/>
      <c r="K4" s="245"/>
      <c r="L4" s="246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cp:lastPrinted>2014-05-17T18:59:31Z</cp:lastPrinted>
  <dcterms:created xsi:type="dcterms:W3CDTF">2013-01-19T16:11:19Z</dcterms:created>
  <dcterms:modified xsi:type="dcterms:W3CDTF">2014-06-06T01:23:13Z</dcterms:modified>
</cp:coreProperties>
</file>